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 เครื่องเก่า\บันทึกข้อความ+โครงการ\บันทึกข้อความ+โครงการ 68\บันทึกข้อความ\รายงานผลตามแผนฯ 68 รอบ 12 เดือน\"/>
    </mc:Choice>
  </mc:AlternateContent>
  <bookViews>
    <workbookView xWindow="0" yWindow="0" windowWidth="28800" windowHeight="12240" activeTab="1"/>
  </bookViews>
  <sheets>
    <sheet name="00 ปก" sheetId="28" r:id="rId1"/>
    <sheet name="01สรุปผลตัวชี้วัด12m" sheetId="44" r:id="rId2"/>
    <sheet name="หน่วยงานที่รับผิดชอบ KPI" sheetId="45" r:id="rId3"/>
  </sheets>
  <definedNames>
    <definedName name="_xlnm.Print_Area" localSheetId="1">'01สรุปผลตัวชี้วัด12m'!$A$1:$T$85</definedName>
    <definedName name="_xlnm.Print_Area" localSheetId="2">'หน่วยงานที่รับผิดชอบ KPI'!$A$1:$R$96</definedName>
    <definedName name="_xlnm.Print_Titles" localSheetId="1">'01สรุปผลตัวชี้วัด12m'!$6:$7</definedName>
    <definedName name="_xlnm.Print_Titles" localSheetId="2">'หน่วยงานที่รับผิดชอบ KPI'!$2:$4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2" i="45" l="1"/>
  <c r="B93" i="45" s="1"/>
  <c r="B86" i="45"/>
  <c r="B82" i="45"/>
  <c r="B73" i="45"/>
  <c r="B66" i="45"/>
  <c r="B61" i="45"/>
  <c r="B57" i="45"/>
  <c r="B74" i="45" s="1"/>
  <c r="B48" i="45"/>
  <c r="B43" i="45"/>
  <c r="B49" i="45" s="1"/>
  <c r="B34" i="45"/>
  <c r="B35" i="45" s="1"/>
  <c r="B27" i="45"/>
  <c r="B22" i="45"/>
  <c r="B16" i="45"/>
  <c r="R9" i="44" l="1"/>
  <c r="U84" i="44"/>
  <c r="M83" i="44"/>
  <c r="M82" i="44"/>
  <c r="M81" i="44"/>
  <c r="M80" i="44" s="1"/>
  <c r="M79" i="44" s="1"/>
  <c r="D80" i="44"/>
  <c r="D79" i="44"/>
  <c r="M78" i="44"/>
  <c r="M77" i="44" s="1"/>
  <c r="M76" i="44" s="1"/>
  <c r="D77" i="44"/>
  <c r="D76" i="44" s="1"/>
  <c r="M75" i="44"/>
  <c r="M74" i="44"/>
  <c r="M73" i="44"/>
  <c r="M72" i="44"/>
  <c r="M71" i="44"/>
  <c r="D71" i="44"/>
  <c r="D70" i="44" s="1"/>
  <c r="M70" i="44"/>
  <c r="M67" i="44"/>
  <c r="M66" i="44"/>
  <c r="M65" i="44"/>
  <c r="M64" i="44"/>
  <c r="M63" i="44"/>
  <c r="D63" i="44"/>
  <c r="M62" i="44"/>
  <c r="D62" i="44"/>
  <c r="M61" i="44"/>
  <c r="M60" i="44"/>
  <c r="M59" i="44" s="1"/>
  <c r="M58" i="44" s="1"/>
  <c r="D59" i="44"/>
  <c r="D58" i="44" s="1"/>
  <c r="M57" i="44"/>
  <c r="M56" i="44"/>
  <c r="M55" i="44"/>
  <c r="D55" i="44"/>
  <c r="M54" i="44"/>
  <c r="M53" i="44"/>
  <c r="M52" i="44"/>
  <c r="M51" i="44"/>
  <c r="M50" i="44" s="1"/>
  <c r="M49" i="44" s="1"/>
  <c r="M68" i="44" s="1"/>
  <c r="D50" i="44"/>
  <c r="D49" i="44" s="1"/>
  <c r="M46" i="44"/>
  <c r="M45" i="44"/>
  <c r="M44" i="44"/>
  <c r="D44" i="44"/>
  <c r="D43" i="44" s="1"/>
  <c r="M43" i="44"/>
  <c r="M42" i="44"/>
  <c r="M41" i="44"/>
  <c r="M38" i="44" s="1"/>
  <c r="M37" i="44" s="1"/>
  <c r="M47" i="44" s="1"/>
  <c r="M40" i="44"/>
  <c r="M39" i="44"/>
  <c r="D38" i="44"/>
  <c r="D37" i="44"/>
  <c r="D47" i="44" s="1"/>
  <c r="M34" i="44"/>
  <c r="M33" i="44"/>
  <c r="M32" i="44"/>
  <c r="M31" i="44"/>
  <c r="M30" i="44" s="1"/>
  <c r="M29" i="44" s="1"/>
  <c r="D30" i="44"/>
  <c r="D29" i="44" s="1"/>
  <c r="M28" i="44"/>
  <c r="M27" i="44"/>
  <c r="M26" i="44"/>
  <c r="D26" i="44"/>
  <c r="D25" i="44" s="1"/>
  <c r="M25" i="44"/>
  <c r="M24" i="44"/>
  <c r="M23" i="44"/>
  <c r="M21" i="44" s="1"/>
  <c r="M20" i="44" s="1"/>
  <c r="M22" i="44"/>
  <c r="D21" i="44"/>
  <c r="D20" i="44"/>
  <c r="M19" i="44"/>
  <c r="M18" i="44"/>
  <c r="M17" i="44"/>
  <c r="M15" i="44"/>
  <c r="M10" i="44" s="1"/>
  <c r="M9" i="44" s="1"/>
  <c r="M14" i="44"/>
  <c r="M13" i="44"/>
  <c r="M12" i="44"/>
  <c r="M11" i="44"/>
  <c r="D10" i="44"/>
  <c r="D9" i="44"/>
  <c r="D35" i="44" l="1"/>
  <c r="D84" i="44"/>
  <c r="D68" i="44"/>
  <c r="D85" i="44" s="1"/>
  <c r="M35" i="44"/>
  <c r="M85" i="44" s="1"/>
  <c r="M84" i="44"/>
</calcChain>
</file>

<file path=xl/sharedStrings.xml><?xml version="1.0" encoding="utf-8"?>
<sst xmlns="http://schemas.openxmlformats.org/spreadsheetml/2006/main" count="734" uniqueCount="384">
  <si>
    <t>ผลการดำเนินการ</t>
  </si>
  <si>
    <t>แบบรายงานผลการดำเนินงานตามแผนปฏิบัติราชการและงบประมาณรายจ่าย</t>
  </si>
  <si>
    <t>กลยุทธ์ที่ 1.1.1: พัฒนางานวิจัยและงานสร้างสรรค์และนวัตกรรม</t>
  </si>
  <si>
    <t>กลยุทธ์ที่ 2.1.1: ส่งเสริมการบัณฑิตครูฐานสมรรถนะ</t>
  </si>
  <si>
    <t>เป้าประสงค์เชิงยุทธศาสตร์ 2.2 ครูและบุคลากรทางการศึกษามีความเชี่ยวชาญและมีคุณภาพตามมาตรฐานวิชาชีพ</t>
  </si>
  <si>
    <t>เป้าประสงค์เชิงยุทธศาสตร์ 3.1 : นักศึกษา บัณฑิตและประชาชนได้รับการพัฒนาศักยภาพและทักษะวิชาชีพตามมาตรฐาน</t>
  </si>
  <si>
    <t>เป้าประสงค์เชิงยุทธศาสตร์ 3.2 : บัณฑิตเป็นคนดีมีจิตสาธารณะ</t>
  </si>
  <si>
    <t>เป้าประสงค์เชิงยุทธศาสตร์ 4.1 : มหาวิทยาลัยมีการบริหารจัดการที่ดีมีคุณภาพเป็นไปตามหลักธรรมาภิบาล</t>
  </si>
  <si>
    <t>กลยุทธ์ที่ 4.1.1 : ยกระดับการบริหารจัดการให้มีคุณภาพ</t>
  </si>
  <si>
    <t>ยุทธศาสตร์ที่ 1 การพัฒนาท้องถิ่นอย่างยั่งยืนด้วยการวิจัยและนวัตกรรม</t>
  </si>
  <si>
    <t>น้ำหนัก</t>
  </si>
  <si>
    <t>เกณฑ์การให้คะแนน</t>
  </si>
  <si>
    <t>เป้าหมาย</t>
  </si>
  <si>
    <t>ยุทธศาสตร์/เป้าประสงค์/ตัวชี้วัด</t>
  </si>
  <si>
    <t>คะแนน</t>
  </si>
  <si>
    <t>กลยุทธ์ที่ 3.1.1 : ส่งเสริมการจัดการเรียนรู้ในศตวรรษที่ 21</t>
  </si>
  <si>
    <t>กลยุทธ์ที่ 4.3.1 : การบริหารจัดการเชิงรุก</t>
  </si>
  <si>
    <t>ผลการดำเนินการ รอบ 6 เดือน (ไตรมาส 1-2)</t>
  </si>
  <si>
    <t>กลยุทธ์ที่ 3.3.1: การส่งเสริมให้อาจารย์มีความเป็นมืออาชีพ</t>
  </si>
  <si>
    <t>เป้าประสงค์เชิงยุทธศาสตร์ 1.1 : มีผลงานวิจัย งานสร้างสรรค์ สิ่งประดิษฐ์คิดค้นนวัตกรรม เทคโนโลยีและต่อยอดสู่เชิงพาณิชย์ พัฒนาการวิจัยเชิงพื้นที่ร่วมกับชุมชน การสร้างเครือข่ายความร่วมมือด้านการวิจัย ที่มีคุณค่าต่อสังคมและได้รับการยอมรับในระดับสากล</t>
  </si>
  <si>
    <t>เป้าประสงค์เชิงยุทธศาสตร์ 1.2 : ท้องถิ่นมีความรู้จากงานวิจัย งานสร้างสรรค์ และนวัตกรรมถ่ายทอดสู่การพัฒนาตนเองอย่างยั่งยืน</t>
  </si>
  <si>
    <t xml:space="preserve">กลยุทธ์ที่ 1.2.1 : ส่งเสริมการนำองค์ความรู้วิทยาศาสตร์ วิจัยและนวัตกรรมสู่การรับใช้สังคม </t>
  </si>
  <si>
    <t xml:space="preserve">กลยุทธ์ที่ 1.3.1 : บูรณาการพันธกิจสัมพันธ์กับการรับใช้สังคม </t>
  </si>
  <si>
    <t>กลยุทธ์ที่ 1.4.1 : บูรณาการและยกระดับงานด้านภาษา ศาสนา ศิลปะ วัฒนธรรมและภูมิปัญญาท้องถิ่น</t>
  </si>
  <si>
    <t>ยุทธศาสตร์ที่ 2: การผลิตบัณฑิตและพัฒนาครูให้มีคุณภาพตามมาตรฐานวิชาชีพ</t>
  </si>
  <si>
    <t>เป้าประสงค์เชิงยุทธศาสตร์ 2.1 : บัณฑิตครูมีมาตรฐานวิชาชีพและมีคุณภาพตามมาตรฐานวิชาชีพ</t>
  </si>
  <si>
    <t>ยุทธศาสตร์ที่ 3 : การยกระดับคุณภาพการศึกษา</t>
  </si>
  <si>
    <t>กลยุทธ์ที่ 3.1.2 : พัฒนาหลักสูตรให้สอดคล้องกับสถานการณ์</t>
  </si>
  <si>
    <t>กลยุทธ์ที่ 3.2.1 : สนับสนุนและส่งเสริมการจัดกิจกรรมการพัฒนานักศึกษาและการสร้างเครือข่ายศิษย์เก่า</t>
  </si>
  <si>
    <t>เป้าประสงค์เชิงยุทธศาสตร์ : 3.3 อาจารย์ได้รับการพัฒนาศักยภาพทั้งด้านคุณวุฒิการศึกษาตำแหน่งทางวิชาการและสมรรถนะวิชาชีพ</t>
  </si>
  <si>
    <t>ยุทธศาสตร์ที่ 4 : การพัฒนาระบบบริหารจัดการให้มีประสิทธิภาพ</t>
  </si>
  <si>
    <t>กลยุทธ์ที่ 4.2.1 : พัฒนาบุคลากรสายสนับสนุน</t>
  </si>
  <si>
    <t>เป้าประสงค์เชิงยุทธศาสตร์ 4.3 : การบริหารจัดการเชิงรุก</t>
  </si>
  <si>
    <t>รวม 17 ตัวชี้วัด</t>
  </si>
  <si>
    <t>เป้าประสงค์เชิงยุทธศาสตร์ 4.2 : มหาวิทยาลัยมีระบบพัฒนาบุคลากรที่มีคุณภาพ</t>
  </si>
  <si>
    <t>คะแนนถ่วงน้ำหนัก</t>
  </si>
  <si>
    <t>4.50
คะแนน</t>
  </si>
  <si>
    <t>4.60
คะแนน</t>
  </si>
  <si>
    <t>4.70
คะแนน</t>
  </si>
  <si>
    <t>4.80
คะแนน</t>
  </si>
  <si>
    <t>4.90
คะแนน</t>
  </si>
  <si>
    <t>7 เรื่อง</t>
  </si>
  <si>
    <t>3 เรื่อง</t>
  </si>
  <si>
    <t>4 เรื่อง</t>
  </si>
  <si>
    <t>5 เรื่อง</t>
  </si>
  <si>
    <t>6 เรื่อง</t>
  </si>
  <si>
    <t>2 เรื่อง</t>
  </si>
  <si>
    <t>5 ชิ้นงาน</t>
  </si>
  <si>
    <t>1 ชิ้นงาน</t>
  </si>
  <si>
    <t>2 ชิ้นงาน</t>
  </si>
  <si>
    <t>3 ชิ้นงาน</t>
  </si>
  <si>
    <t>4 ชิ้นงาน</t>
  </si>
  <si>
    <t xml:space="preserve"> - เรื่อง</t>
  </si>
  <si>
    <t>1 เรื่อง</t>
  </si>
  <si>
    <t>7
เครือข่าย</t>
  </si>
  <si>
    <t>4
เครือข่าย</t>
  </si>
  <si>
    <t>5
เครือข่าย</t>
  </si>
  <si>
    <t>6
เครือข่าย</t>
  </si>
  <si>
    <t>ร้อยละ 10</t>
  </si>
  <si>
    <t>ร้อยละ 6</t>
  </si>
  <si>
    <t>ร้อยละ 8</t>
  </si>
  <si>
    <t>ร้อยละ 12</t>
  </si>
  <si>
    <t>ร้อยละ 14</t>
  </si>
  <si>
    <t>6 ชุมชน</t>
  </si>
  <si>
    <t>2 ชุมชน</t>
  </si>
  <si>
    <t>3 ชุมชน</t>
  </si>
  <si>
    <t>4 ชุมชน</t>
  </si>
  <si>
    <t>5 ชุมชน</t>
  </si>
  <si>
    <t>ร้อยละ 15</t>
  </si>
  <si>
    <t>70
โครงการ</t>
  </si>
  <si>
    <t>62
โครงการ</t>
  </si>
  <si>
    <t>64
โครงการ</t>
  </si>
  <si>
    <t>66
โครงการ</t>
  </si>
  <si>
    <t>68
โครงการ</t>
  </si>
  <si>
    <t>3 แห่ง</t>
  </si>
  <si>
    <t>1 แห่ง</t>
  </si>
  <si>
    <t>2 แห่ง</t>
  </si>
  <si>
    <t>4 แห่ง</t>
  </si>
  <si>
    <t>5 แห่ง</t>
  </si>
  <si>
    <t>6
องค์ความรู้</t>
  </si>
  <si>
    <t>5
องค์ความรู้</t>
  </si>
  <si>
    <t>ร้อยละ 50</t>
  </si>
  <si>
    <t>ร้อยละ 42</t>
  </si>
  <si>
    <t>ร้อยละ 44</t>
  </si>
  <si>
    <t>ร้อยละ 46</t>
  </si>
  <si>
    <t>ร้อยละ 48</t>
  </si>
  <si>
    <t>220 คน</t>
  </si>
  <si>
    <t>240 คน</t>
  </si>
  <si>
    <t>ร้อยละ 84</t>
  </si>
  <si>
    <t>ร้อยละ 76</t>
  </si>
  <si>
    <t>ร้อยละ 78</t>
  </si>
  <si>
    <t>ร้อยละ 80</t>
  </si>
  <si>
    <t>ร้อยละ 82</t>
  </si>
  <si>
    <t>ร้อยละ 92</t>
  </si>
  <si>
    <t>ร้อยละ 86</t>
  </si>
  <si>
    <t>ร้อยละ 88</t>
  </si>
  <si>
    <t>ร้อยละ 90</t>
  </si>
  <si>
    <t>ร้อยละ 60</t>
  </si>
  <si>
    <t>ร้อยละ 40</t>
  </si>
  <si>
    <t>ร้อยละ 45</t>
  </si>
  <si>
    <t>ร้อยละ 55</t>
  </si>
  <si>
    <t>ร้อยละ 65</t>
  </si>
  <si>
    <t>ร้อยละ 70</t>
  </si>
  <si>
    <t>ร้อยละ 75</t>
  </si>
  <si>
    <t>ร้อยละ 85</t>
  </si>
  <si>
    <t>ร้อยละ 72</t>
  </si>
  <si>
    <t>ร้อยละ 74</t>
  </si>
  <si>
    <t>5 คะแนน</t>
  </si>
  <si>
    <t>1 คะแนน</t>
  </si>
  <si>
    <t>2 คะแนน</t>
  </si>
  <si>
    <t>3 คะแนน</t>
  </si>
  <si>
    <t>4 คะแนน</t>
  </si>
  <si>
    <t>ร้อยละ 38</t>
  </si>
  <si>
    <t>ร้อยละ 36</t>
  </si>
  <si>
    <t>ร้อยละ 16</t>
  </si>
  <si>
    <t>ร้อยละ 13</t>
  </si>
  <si>
    <t>2 ระบบ</t>
  </si>
  <si>
    <t xml:space="preserve"> -</t>
  </si>
  <si>
    <t>1 ระบบ</t>
  </si>
  <si>
    <t>ร้อยละ
0 - 69.99</t>
  </si>
  <si>
    <t>ร้อยละ
 70.00 - 84.99</t>
  </si>
  <si>
    <t>4 ฐานข้อมูล</t>
  </si>
  <si>
    <t xml:space="preserve"> - ทุกคณะ
 - สถาบันวิจัยฯ*</t>
  </si>
  <si>
    <t xml:space="preserve"> - ทุกหน่วยงาน
 - กองนโยบายและแผน*</t>
  </si>
  <si>
    <t>คณะครุศาสตร์*</t>
  </si>
  <si>
    <t xml:space="preserve"> - ทุกคณะ
 - งานประกันฯ*</t>
  </si>
  <si>
    <t xml:space="preserve"> - ทุกคณะ
 - กองพัฒฯ*</t>
  </si>
  <si>
    <t xml:space="preserve"> - ทุกคณะ
 - งานบริหารบุคคลฯ*</t>
  </si>
  <si>
    <t xml:space="preserve"> - ทุกหน่วยงาน
 - สำนักวิทยฯ*</t>
  </si>
  <si>
    <t xml:space="preserve"> - ทุกหน่วยงาน
 - กองนโยบาบและแผน*</t>
  </si>
  <si>
    <t xml:space="preserve"> - ทุกหน่วยงาน
 - งานบริหารบุคคลฯ*</t>
  </si>
  <si>
    <t>สรุปข้อมูลผลการดำเนินการตามตัวชี้วัด และเป้าหมาย</t>
  </si>
  <si>
    <t>หน่วยงานรับผิดชอบ</t>
  </si>
  <si>
    <t>2
องค์ความรู้</t>
  </si>
  <si>
    <t>3
องค์ความรู้</t>
  </si>
  <si>
    <t>4
องค์ความรู้</t>
  </si>
  <si>
    <t>ปัญหาอุปสรรค/
แนวทางการแก้ปัญหา</t>
  </si>
  <si>
    <t>ทุกคณะ
สำนักส่งเสริมฯ*</t>
  </si>
  <si>
    <t xml:space="preserve">เครื่องมือใดเครื่องมือหนึ่งมีผลคะแนนน้อยกว่า 85 คะแนน
</t>
  </si>
  <si>
    <t xml:space="preserve">ผลคะแนนทุกเครื่องมือ น้อยกว่า 85 คะแนน
</t>
  </si>
  <si>
    <t>86.00 - 100</t>
  </si>
  <si>
    <t xml:space="preserve"> ได้รับการจัดอันดับอยู่ในอันดับตั้งแต่
401 ของโลกขึ้นไป</t>
  </si>
  <si>
    <t>เป้าประสงค์เชิงยุทธศาสตร์ 1.4 : นักศึกษา บุคลากรและประชาชนอนุรักษ์ ฟื้นฟู สืบสาน ส่งเสริมภาษา ศิลปะวัฒนธรรม ภูมิปัญญาท้องถิ่น และรู้เท่าทันการเปลี่ยนแปลงทางวัฒนธรรม</t>
  </si>
  <si>
    <t>เป้าประสงค์เชิงยุทธศาสตร์ 1.3 : เป็นศูนย์กลางการเรียนรู้ศาสตร์หลากหลายแขนงทั้งองค์ความรู้ระดับท้องถิ่นและระดับสากล</t>
  </si>
  <si>
    <t>2. จำนวนผลงานวิจัย นวัตกรรม และงานสร้างสรรค์ที่ได้ยื่นจดทะเบียนทรัพย์สินทางปัญญา (เรื่อง) (มรสน.)</t>
  </si>
  <si>
    <t>3. จำนวนงานวิจัย งานสร้างสรรค์ และนวัตกรรม ที่พัฒนาต่อยอดสู่การใช้ประโยชน์ (เรื่อง) (มรสน.)</t>
  </si>
  <si>
    <t>8. การใช้ประโยชน์จากงานวิจัยให้เกิดจำนวน Start up หรือ SME หรือวิสาหกิจชุมชนใหม่ (ราย) (มรสน.) (KPI ใหม่)</t>
  </si>
  <si>
    <t>1. จำนวนชุมชนที่สามารถจัดการตนเองได้จากการถ่ายทอดองค์ความรู้และนวัตกรรม (ชุมชน) (มรสน.)</t>
  </si>
  <si>
    <t>2. ชุมชนในพื้นที่บริการได้รับการยกระดับเศรษฐกิจและคุณภาพชีวิตด้วยองค์ความรู้ของวิชาการของมหาวิทยาลัย (หมู่บ้าน/คน) (สงป.)(KPI ใหม่)</t>
  </si>
  <si>
    <t>3. ผลิตภัณฑ์ท้องถิ่นจากนวัตกรรม องค์ความรู้ และภูมิปัญญาไทย ที่ยกระดับเศรษฐกิจชุมชนฐานรากที่ขยายผ่านแพลตฟอร์มออนไลน์ (ผลิตภัณฑ์)(สงป.) (KPI ใหม่)</t>
  </si>
  <si>
    <t>1. จำนวนโครงการบูรณาการพันธกิจมหาวิทยาลัยเพื่อยกระดับคุณภาพชีวิต (โครงการ) (มรสน.)</t>
  </si>
  <si>
    <t>2. จำนวนแหล่งเรียนรู้ภายนอกมหาวิทยาลัยที่สามารถจัดการตนเองได้บนฐานทรัพยากรท้องถิ่นด้วยกระบวนการวิจัยและพัฒนาเชิงพื้นที่ (แห่ง) (มรสน.)</t>
  </si>
  <si>
    <t>1. ผลลัพธ์ด้านศิลปะและวัฒนธรรมไทย (องค์ความรู้) (QA4.2)</t>
  </si>
  <si>
    <t>4. จำนวนชุมชนที่ได้รับการพัฒนาชุมชนด้วย Soft Power บนฐานอัตลักษณ์ศิลปวัฒนธรรมท้องถิ่น (ชุมชน) (สงป.) (KPI ใหม่)</t>
  </si>
  <si>
    <t xml:space="preserve">1. ร้อยละของบัณฑิตครูที่จบจากมหาวิทยาลัยราชภัฏสกลนครที่สอบบรรจุได้และขึ้นบัญชี (ร้อยละ) (มรภ.38)
</t>
  </si>
  <si>
    <t>2. ร้อยละนักศึกษาครูเทียบกับนักศึกษาใหม่แต่ละปี (ร้อยละ) (มรสน) (KPI ใหม่)</t>
  </si>
  <si>
    <t>3. ร้อยละบัณฑิตครูผ่านเกณฑ์การสอบใบประกอบวิชาชีพครู (ร้อยละ) (มรสน) (KPI ใหม่)</t>
  </si>
  <si>
    <t>กลยุทธ์ที่ 2.2.1: การยกระดับการจัดการเรียนรู้ของครูและบุคลากรทางการศึกษาให้ทันต่อสภาวการณ์การเปลี่ยนแปลง</t>
  </si>
  <si>
    <t>1. ร้อยละของบัณฑิตปริญญาตรีที่ได้งานทำหรือประกอบอาชีพอิสระภายใน 1 ปี (ร้อยละ) (QA1.10)</t>
  </si>
  <si>
    <t xml:space="preserve">3. จำนวนประชาชนที่ได้รับการพัฒนาสมรรถนะภาษาอังกฤษเพื่อยกระดับชุมชนสู่สากล (คน) (สงป.) (KPI ใหม่)  </t>
  </si>
  <si>
    <t>4. ร้อยละของนักศึกษาชั้นปีที่ 4 ผ่านเกณฑ์ทดสอบทักษะดิจิทัล IC3 หรือมาตรฐานสากลอื่น (ร้อยละ) (QA1.7)</t>
  </si>
  <si>
    <t>1. คุณภาพบัณฑิตตามกรอบมาตรฐานคุณวุฒิ ระดับอุดมศึกษาแห่งชาติ (คะแนน) (QA1.9)</t>
  </si>
  <si>
    <t>2. จำนวนชุมชนในพื้นที่บริการของมหาวิทยาลัย ที่ได้รับการพัฒนา หรือแก้ไขปัญหาด้วยกระบวนการวิศวกรสังคม (ชุมชน) (สงป.) (KPI ใหม่)</t>
  </si>
  <si>
    <t>1. ร้อยละความพึงพอใจของนักศึกษาต่อรายวิชา (ร้อยละ) (มรสน.)</t>
  </si>
  <si>
    <t>2. ร้อยละอาจารย์ประจำสถาบันที่มีคุณวุฒิปริญญาเอก (ร้อยละ) (QA1.2)</t>
  </si>
  <si>
    <t xml:space="preserve">3. ร้อยละอาจารย์ประจำสถาบันที่ดำรงตำแหน่งทางวิชาการ (ร้อยละ) (QA1.3)
</t>
  </si>
  <si>
    <t>4. ร้อยละของอาจารย์ประจำสถาบัน
ที่นำภาษาต่างประเทศไปใช้ในการจัดการเรียนการสอน (ร้อยละ) (มรสน.)</t>
  </si>
  <si>
    <t>1. พัฒนาระบบการบริหารจัดการหน่วยงาน (ระบบ) (มรสน.)</t>
  </si>
  <si>
    <t>2. ระดับคุณธรรมและความโปร่งใสในการดำเนินงาน (ร้อยละ) (มรสน.)</t>
  </si>
  <si>
    <t>3. ระดับความพึงพอใจของผู้มีส่วนได้ส่วนเสียที่มีต่อการบริหารงานของมหาวิทยาลัย (ร้อยละ) (มรสน.)</t>
  </si>
  <si>
    <t>4. จำนวนฐานข้อมูลที่มีการบูรณาการร่วมกันภายในมหาวิทยาลัย (ฐานข้อมูล)
(มรสน.)</t>
  </si>
  <si>
    <t>1.ร้อยละบุคลากรสายสนับสนุนวิชาการที่ได้รับความก้าวหน้าตามสายงานประเภทวิชาชีพเฉพาะเชี่ยวชาญเฉพาะ (ร้อยละ) (มรสน.)</t>
  </si>
  <si>
    <t>1. ผลการจัดอันดับ Impact Rankings โดย Times Higher Education Impact Rankingของมหาวิทยาลัย (ระดับ) (มรสน.)</t>
  </si>
  <si>
    <t>ระดับ
ตั้งแต่ 401 ของโลกขึ้นไป</t>
  </si>
  <si>
    <t>3. จำนวนชุมชนต้นแบบดิจิทัลที่ได้รับการพัฒนาทักษะความรู้ด้านเทคโนโลยีดิจิทัล (ชุมชน) (สงป.) (KPI ใหม่)</t>
  </si>
  <si>
    <t>6. ร้อยละของหลักสูตรที่ตอบสนองต่อการพัฒนาเชิงพื้นที่ (ร้อยละ) (มรสน.)</t>
  </si>
  <si>
    <t xml:space="preserve">1. ผลงานวิชาการของอาจารย์ประจําและนักวิจัย (คะแนน) (QA2.3)
</t>
  </si>
  <si>
    <t>8 เรื่อง</t>
  </si>
  <si>
    <t>4. จำนวนนวัตกรรมสิ่งประดิษฐ์ องค์ความรู้ที่เกิดขึ้น TRL4 ขึ้นไป (ชิ้นงาน) 
(มรสน.)</t>
  </si>
  <si>
    <t>6. จำนวนเครือข่ายความร่วมมือด้านการวิจัยและนวัตกรรมที่เพิ่มขึ้น (เครือข่าย)(มรสน.)</t>
  </si>
  <si>
    <t>8
เครือข่าย</t>
  </si>
  <si>
    <t>5 ราย</t>
  </si>
  <si>
    <t>20/600
หมู่บ้าน/คน</t>
  </si>
  <si>
    <t xml:space="preserve"> - ทุกคณะ
</t>
  </si>
  <si>
    <t>3
แห่ง</t>
  </si>
  <si>
    <t xml:space="preserve">3. แลกเปลี่ยนวัฒนธรรมในต่างประเทศ (ประเทศ) (มรสน.) (KPI ใหม่) </t>
  </si>
  <si>
    <t xml:space="preserve"> -ทุกคณะ
 -สถาบันภาษาฯ*</t>
  </si>
  <si>
    <t xml:space="preserve">2. โรงเรียนขนาดเล็ก ร.ร.ในสังกัดสพฐ. รร.ตชด. และ ร.ร.กองทุน การศึกษาในเขตพื้นที่บริการที่ได้รับการบริหารจัดการเพื่อยกระดับคุณภาพการศึกษา (โรงเรียน) (สงป.) (KPI ใหม่
</t>
  </si>
  <si>
    <t>รวม 6 ตัวชี้วัด</t>
  </si>
  <si>
    <t>2 ร้อยละของนักศึกษาระดับปริญญาตรีชั้นปีสุดท้ายที่ผ่านการทดสอบทักษะ
ด้านภาษาอังกฤษตามกรอบ CEFR (ร้อยละ) (QA1.6)</t>
  </si>
  <si>
    <t>5. ร้อยละของผู้เข้าร่วมหลักสูตรระยะสั้น แบบไม่ได้รับปริญญา
(Non degree Program) ที่นำความรู้ไปใช้ประโยชน์ (ร้อยละ) (มรสน.)</t>
  </si>
  <si>
    <t>รวม 8 ตัวชี้วัด</t>
  </si>
  <si>
    <t>รวม 12 ตัวชี้วัด</t>
  </si>
  <si>
    <t>รวมทั้งสิ้น 43 ตัวชี้วัด</t>
  </si>
  <si>
    <t>5. จำนวนผลงานวิจัย ผลงานสร้างสรรค์ นวัตกรรมในเวทีการประกวด (เรื่อง) (มรสน.)</t>
  </si>
  <si>
    <t>7. ร้อยละประชาชนหลุดพ้นจากความยากจนของจังหวัดเพิ่มขึ้น (ร้อยละ)(มรสน.)</t>
  </si>
  <si>
    <t>2. จำนวนต้นแบบด้านทะนุบำรุงศิลปะและวัฒนธรรม (ต้นแบบ/ชุมชน) (มรสน.) (KPI ใหม่)</t>
  </si>
  <si>
    <t>4. จำนวนครูในโรงเรียนเครือข่ายฝึกประสบการณ์ วิชาชีพครู ที่เข้าร่วมพัฒนาการเป็นนวัตกรทางการศึกษาตามรูปแบบฐานสมรรถนะ PTRU 
Model (คน) (สงป.) (KPI ใหม่)</t>
  </si>
  <si>
    <t>2. จำนวนศูนย์การเรียนรู้ในพื้นที่ชุมชนที่ได้รับการพัฒนายกระดับเป็นศูนย์การเรียนรู้ต้นแบบในการบริหารจัดการทรัพยากรชุมชน โดยใช้องค์ความรู้/นวัตกรรมของมหาวิทยาลัยราชภัฏเพื่อแก้ปัญหาในพื้นที่ (ศูนย์) (สงป.) (KPI ใหม่)</t>
  </si>
  <si>
    <t>2 ฐาน
ข้อมูล</t>
  </si>
  <si>
    <t>1 ฐาน
ข้อมูล</t>
  </si>
  <si>
    <t xml:space="preserve"> - ฐาน
ข้อมูล</t>
  </si>
  <si>
    <t>3 ฐานข้อมูล</t>
  </si>
  <si>
    <r>
      <rPr>
        <b/>
        <sz val="12"/>
        <rFont val="Wingdings 2"/>
        <family val="1"/>
        <charset val="2"/>
      </rPr>
      <t>£</t>
    </r>
    <r>
      <rPr>
        <b/>
        <sz val="12"/>
        <rFont val="TH SarabunPSK"/>
        <family val="2"/>
      </rPr>
      <t xml:space="preserve">บรรลุเป้าหมาย </t>
    </r>
    <r>
      <rPr>
        <b/>
        <sz val="12"/>
        <rFont val="Wingdings 2"/>
        <family val="1"/>
        <charset val="2"/>
      </rPr>
      <t>Q</t>
    </r>
    <r>
      <rPr>
        <b/>
        <sz val="12"/>
        <rFont val="TH SarabunPSK"/>
        <family val="2"/>
      </rPr>
      <t xml:space="preserve">ไม่บรรลุเป้าหมาย
 - ผลการดำเนินงาน N/A อยู่ระหว่างการรวบรวมข้อมูลผลการดำเนินงาน </t>
    </r>
  </si>
  <si>
    <r>
      <rPr>
        <b/>
        <sz val="12"/>
        <rFont val="Wingdings 2"/>
        <family val="1"/>
        <charset val="2"/>
      </rPr>
      <t>£</t>
    </r>
    <r>
      <rPr>
        <b/>
        <sz val="12"/>
        <rFont val="TH SarabunPSK"/>
        <family val="2"/>
      </rPr>
      <t xml:space="preserve"> บรรลุเป้าหมาย </t>
    </r>
    <r>
      <rPr>
        <b/>
        <sz val="12"/>
        <rFont val="Wingdings 2"/>
        <family val="1"/>
        <charset val="2"/>
      </rPr>
      <t>Q</t>
    </r>
    <r>
      <rPr>
        <b/>
        <sz val="12"/>
        <rFont val="TH SarabunPSK"/>
        <family val="2"/>
      </rPr>
      <t xml:space="preserve">ไม่บรรลุเป้าหมาย
 - ผลการดำเนินงาน N/A อยู่ระหว่างการรวบรวมข้อมูลผลการดำเนินงาน </t>
    </r>
  </si>
  <si>
    <r>
      <rPr>
        <b/>
        <sz val="12"/>
        <rFont val="Wingdings 2"/>
        <family val="1"/>
        <charset val="2"/>
      </rPr>
      <t>£</t>
    </r>
    <r>
      <rPr>
        <b/>
        <sz val="12"/>
        <rFont val="TH SarabunPSK"/>
        <family val="2"/>
      </rPr>
      <t xml:space="preserve"> บรรลุเป้าหมาย </t>
    </r>
    <r>
      <rPr>
        <b/>
        <sz val="12"/>
        <rFont val="Wingdings 2"/>
        <family val="1"/>
        <charset val="2"/>
      </rPr>
      <t>Q</t>
    </r>
    <r>
      <rPr>
        <b/>
        <sz val="12"/>
        <rFont val="TH SarabunPSK"/>
        <family val="2"/>
      </rPr>
      <t xml:space="preserve">ไม่บรรลุเป้าหมาย
ผลการดำเนินงาน N/A
 - อยู่ระหว่างการเก็บรวบรมข้อมูล  </t>
    </r>
  </si>
  <si>
    <r>
      <rPr>
        <b/>
        <sz val="12"/>
        <rFont val="Wingdings 2"/>
        <family val="1"/>
        <charset val="2"/>
      </rPr>
      <t>£</t>
    </r>
    <r>
      <rPr>
        <b/>
        <sz val="12"/>
        <rFont val="TH SarabunPSK"/>
        <family val="2"/>
      </rPr>
      <t xml:space="preserve">บรรลุเป้าหมาย </t>
    </r>
    <r>
      <rPr>
        <b/>
        <sz val="12"/>
        <rFont val="Wingdings 2"/>
        <family val="1"/>
        <charset val="2"/>
      </rPr>
      <t>Q</t>
    </r>
    <r>
      <rPr>
        <b/>
        <sz val="12"/>
        <rFont val="TH SarabunPSK"/>
        <family val="2"/>
      </rPr>
      <t xml:space="preserve">ไม่บรรลุเป้าหมาย
ผลการดำเนินงาน N/A
 - อยู่ระหว่างการเก็บรวบรมข้อมูล  </t>
    </r>
  </si>
  <si>
    <r>
      <rPr>
        <b/>
        <sz val="12"/>
        <rFont val="Wingdings 2"/>
        <family val="1"/>
        <charset val="2"/>
      </rPr>
      <t>£</t>
    </r>
    <r>
      <rPr>
        <b/>
        <sz val="12"/>
        <rFont val="TH SarabunPSK"/>
        <family val="2"/>
      </rPr>
      <t xml:space="preserve">บรรลุเป้าหมาย  </t>
    </r>
    <r>
      <rPr>
        <b/>
        <sz val="12"/>
        <rFont val="Wingdings 2"/>
        <family val="1"/>
        <charset val="2"/>
      </rPr>
      <t>Q</t>
    </r>
    <r>
      <rPr>
        <b/>
        <sz val="12"/>
        <rFont val="TH SarabunPSK"/>
        <family val="2"/>
      </rPr>
      <t xml:space="preserve">ไม่บรรลุเป้าหมาย
ผลการดำเนินงาน N/A
 - อยู่ระหว่างการเก็บรวบรมข้อมูล  </t>
    </r>
  </si>
  <si>
    <r>
      <rPr>
        <b/>
        <sz val="12"/>
        <rFont val="Wingdings 2"/>
        <family val="1"/>
        <charset val="2"/>
      </rPr>
      <t>£</t>
    </r>
    <r>
      <rPr>
        <b/>
        <sz val="12"/>
        <rFont val="TH SarabunPSK"/>
        <family val="2"/>
      </rPr>
      <t xml:space="preserve">บรรลุเป้าหมาย </t>
    </r>
    <r>
      <rPr>
        <b/>
        <sz val="12"/>
        <rFont val="Wingdings 2"/>
        <family val="1"/>
        <charset val="2"/>
      </rPr>
      <t>Q</t>
    </r>
    <r>
      <rPr>
        <b/>
        <sz val="12"/>
        <rFont val="TH SarabunPSK"/>
        <family val="2"/>
      </rPr>
      <t>ไม่บรรลุเป้าหมาย
 - ผลการดำเนินงาน N/A อยู่ระหว่างการรวบรวมข้อมูลผลการดำเนินงาน</t>
    </r>
  </si>
  <si>
    <r>
      <rPr>
        <b/>
        <sz val="12"/>
        <rFont val="Wingdings 2"/>
        <family val="1"/>
        <charset val="2"/>
      </rPr>
      <t>£</t>
    </r>
    <r>
      <rPr>
        <b/>
        <sz val="12"/>
        <rFont val="TH SarabunPSK"/>
        <family val="2"/>
      </rPr>
      <t xml:space="preserve"> บรรลุเป้าหมาย </t>
    </r>
    <r>
      <rPr>
        <b/>
        <sz val="12"/>
        <rFont val="Wingdings 2"/>
        <family val="1"/>
        <charset val="2"/>
      </rPr>
      <t>Q</t>
    </r>
    <r>
      <rPr>
        <b/>
        <sz val="12"/>
        <rFont val="TH SarabunPSK"/>
        <family val="2"/>
      </rPr>
      <t>ไม่บรรลุเป้าหมาย
 - ผลการดำเนินงาน N/A อยู่ระหว่างการรวบรวมข้อมูลผลการดำเนินงาน</t>
    </r>
  </si>
  <si>
    <t>7 ชุมชน</t>
  </si>
  <si>
    <r>
      <rPr>
        <b/>
        <sz val="12"/>
        <rFont val="Wingdings 2"/>
        <family val="1"/>
        <charset val="2"/>
      </rPr>
      <t>£</t>
    </r>
    <r>
      <rPr>
        <b/>
        <sz val="12"/>
        <rFont val="TH SarabunPSK"/>
        <family val="2"/>
      </rPr>
      <t xml:space="preserve">บรรลุเป้าหมาย </t>
    </r>
    <r>
      <rPr>
        <b/>
        <sz val="12"/>
        <rFont val="Wingdings 2"/>
        <family val="1"/>
        <charset val="2"/>
      </rPr>
      <t>Q</t>
    </r>
    <r>
      <rPr>
        <b/>
        <sz val="12"/>
        <rFont val="TH SarabunPSK"/>
        <family val="2"/>
      </rPr>
      <t>ไม่บรรลุเป้าหมาย
มหาวิทยาลัยจำนวนโครงการบูรณาการพันธกิจมหาวิทยาลัยเพื่อยกระดับคุณภาพชีวิต ประจปีงบประมาณ พ.ศ. 2568 จำนวนทั้งสิ้น 68 โครงการ (ข้อมูล ณ 31 มีนาคม 2568)</t>
    </r>
  </si>
  <si>
    <r>
      <rPr>
        <b/>
        <sz val="12"/>
        <rFont val="Wingdings 2"/>
        <family val="1"/>
        <charset val="2"/>
      </rPr>
      <t>£</t>
    </r>
    <r>
      <rPr>
        <b/>
        <sz val="12"/>
        <rFont val="TH SarabunPSK"/>
        <family val="2"/>
      </rPr>
      <t xml:space="preserve"> บรรลุเป้าหมาย </t>
    </r>
    <r>
      <rPr>
        <b/>
        <sz val="12"/>
        <rFont val="Wingdings 2"/>
        <family val="1"/>
        <charset val="2"/>
      </rPr>
      <t>Q</t>
    </r>
    <r>
      <rPr>
        <b/>
        <sz val="12"/>
        <rFont val="TH SarabunPSK"/>
        <family val="2"/>
      </rPr>
      <t>ไม่บรรลุเป้าหมาย
ผลการดำเนินงาน N/A
 - อยู่ระหว่างการเก็บรวบรมข้อมูล</t>
    </r>
  </si>
  <si>
    <r>
      <rPr>
        <b/>
        <sz val="12"/>
        <rFont val="Wingdings 2"/>
        <family val="1"/>
        <charset val="2"/>
      </rPr>
      <t>£</t>
    </r>
    <r>
      <rPr>
        <b/>
        <sz val="12"/>
        <rFont val="TH SarabunPSK"/>
        <family val="2"/>
      </rPr>
      <t xml:space="preserve">บรรลุเป้าหมาย </t>
    </r>
    <r>
      <rPr>
        <b/>
        <sz val="12"/>
        <rFont val="Wingdings 2"/>
        <family val="1"/>
        <charset val="2"/>
      </rPr>
      <t>Q</t>
    </r>
    <r>
      <rPr>
        <b/>
        <sz val="12"/>
        <rFont val="TH SarabunPSK"/>
        <family val="2"/>
      </rPr>
      <t>ไม่บรรลุเป้าหมาย
ผลการดำเนินงาน N/A
 - อยู่ระหว่างการเก็บรวบรมข้อมูล</t>
    </r>
  </si>
  <si>
    <r>
      <t xml:space="preserve">£ บรรลุเป้าหมาย </t>
    </r>
    <r>
      <rPr>
        <b/>
        <sz val="12"/>
        <rFont val="Wingdings 2"/>
        <family val="1"/>
        <charset val="2"/>
      </rPr>
      <t>Q</t>
    </r>
    <r>
      <rPr>
        <b/>
        <sz val="12"/>
        <rFont val="TH SarabunPSK"/>
        <family val="2"/>
      </rPr>
      <t>ไม่บรรลุเป้าหมาย
 - ผลการดำเนินงาน N/A อยู่ระหว่างการรวบรวมข้อมูลผลการดำเนินงาน</t>
    </r>
  </si>
  <si>
    <r>
      <t xml:space="preserve"> </t>
    </r>
    <r>
      <rPr>
        <b/>
        <sz val="12"/>
        <rFont val="Wingdings 2"/>
        <family val="1"/>
        <charset val="2"/>
      </rPr>
      <t>£</t>
    </r>
    <r>
      <rPr>
        <b/>
        <sz val="12"/>
        <rFont val="TH SarabunPSK"/>
        <family val="2"/>
      </rPr>
      <t xml:space="preserve">บรรลุเป้าหมาย </t>
    </r>
    <r>
      <rPr>
        <b/>
        <sz val="12"/>
        <rFont val="Wingdings 2"/>
        <family val="1"/>
        <charset val="2"/>
      </rPr>
      <t>Q</t>
    </r>
    <r>
      <rPr>
        <b/>
        <sz val="12"/>
        <rFont val="TH SarabunPSK"/>
        <family val="2"/>
      </rPr>
      <t xml:space="preserve">ไม่บรรลุเป้าหมาย
 - ผลการดำเนินงาน N/A อยู่ระหว่างการรวบรวมข้อมูลผลการดำเนินงาน </t>
    </r>
  </si>
  <si>
    <r>
      <rPr>
        <b/>
        <sz val="12"/>
        <rFont val="Wingdings 2"/>
        <family val="1"/>
        <charset val="2"/>
      </rPr>
      <t>R</t>
    </r>
    <r>
      <rPr>
        <b/>
        <sz val="12"/>
        <rFont val="TH SarabunPSK"/>
        <family val="2"/>
      </rPr>
      <t xml:space="preserve">บรรลุเป้าหมาย </t>
    </r>
    <r>
      <rPr>
        <b/>
        <sz val="12"/>
        <rFont val="Wingdings 2"/>
        <family val="1"/>
        <charset val="2"/>
      </rPr>
      <t>£</t>
    </r>
    <r>
      <rPr>
        <b/>
        <sz val="12"/>
        <rFont val="TH SarabunPSK"/>
        <family val="2"/>
      </rPr>
      <t>ไม่บรรลุเป้าหมาย
 - ผลการดำเนินงาน ร้อยละ 96
   เป้าหมายในการปรับปรุง/พัฒนาหลักสูตร จำนวน 28 หลักสูตร ในปีงบประมาณ 2568 ของบประมาณทั้งหมด 27 หลักสูตร และเข้าสู่กระบวนการทั้งหมดแล้ว  คิดเป็นร้อยละ 96</t>
    </r>
  </si>
  <si>
    <r>
      <rPr>
        <b/>
        <sz val="12"/>
        <rFont val="Wingdings 2"/>
        <family val="1"/>
        <charset val="2"/>
      </rPr>
      <t>£</t>
    </r>
    <r>
      <rPr>
        <b/>
        <sz val="12"/>
        <rFont val="TH SarabunPSK"/>
        <family val="2"/>
      </rPr>
      <t xml:space="preserve">บรรลุเป้าหมาย </t>
    </r>
    <r>
      <rPr>
        <b/>
        <sz val="12"/>
        <rFont val="Wingdings 2"/>
        <family val="1"/>
        <charset val="2"/>
      </rPr>
      <t>Q</t>
    </r>
    <r>
      <rPr>
        <b/>
        <sz val="12"/>
        <rFont val="TH SarabunPSK"/>
        <family val="2"/>
      </rPr>
      <t>ไม่บรรลุเป้าหมาย
 - ผลการดำเนินงาน N/A อยู่ระหว่างการรวบรวมข้อมูลผลการดำเนินงาน 
  - ภาคเรียนที่ 1 ปการศึกษา 2567 จํานวน 1,056 รายวิชา ประเมินตามเกณฑมาตรฐาน มากกว่า 3.51 จำนวน 1,022 รายวิชา คิดเป็นร้อยละ 96.78</t>
    </r>
  </si>
  <si>
    <t>ไม่มี</t>
  </si>
  <si>
    <t xml:space="preserve">ร้อยละ 50 
</t>
  </si>
  <si>
    <t>4 ราย</t>
  </si>
  <si>
    <t>3 ราย</t>
  </si>
  <si>
    <t>2 ราย</t>
  </si>
  <si>
    <t>1 ราย</t>
  </si>
  <si>
    <t xml:space="preserve"> - ราย</t>
  </si>
  <si>
    <t>16 หมู่บ้าน/ 480 คน</t>
  </si>
  <si>
    <t>17 หมู่บ้าน/510คน</t>
  </si>
  <si>
    <t>18 หมู่บ้าน/540คน</t>
  </si>
  <si>
    <t>19 หมู่บ้าน/570คน</t>
  </si>
  <si>
    <t>20 หมู่บ้าน/600คน</t>
  </si>
  <si>
    <t>30 ผลิตภัณฑ์</t>
  </si>
  <si>
    <t>30ผลิตภัณฑ์</t>
  </si>
  <si>
    <t>29
ผลิตภัณฑ์</t>
  </si>
  <si>
    <t>28
 ผลิตภัณฑ์</t>
  </si>
  <si>
    <t>27
 ผลิตภัณฑ์</t>
  </si>
  <si>
    <t>26 
ผลิตภัณฑ์</t>
  </si>
  <si>
    <t>5 ต้นแบบ
/5 ชุมชน</t>
  </si>
  <si>
    <t>1 ต้นแบบ/
1 ชุมชน</t>
  </si>
  <si>
    <t>2 ต้นแบบ/
2ชุมชน</t>
  </si>
  <si>
    <t>3 ต้นแบบ/
3 ชุมชน</t>
  </si>
  <si>
    <t>4 ต้นแบบ/
4 ชุมชน</t>
  </si>
  <si>
    <t>5 ต้นแบบ/
5 ชุมชน</t>
  </si>
  <si>
    <t>1 ประเทศ</t>
  </si>
  <si>
    <t>2 ประเทศ</t>
  </si>
  <si>
    <t>3 ประเทศ</t>
  </si>
  <si>
    <t>1 ชุมชน</t>
  </si>
  <si>
    <t>ร้อยละ 18</t>
  </si>
  <si>
    <t>ร้อยละ 20</t>
  </si>
  <si>
    <t>300 คน</t>
  </si>
  <si>
    <t>260 คน</t>
  </si>
  <si>
    <t>280 คน</t>
  </si>
  <si>
    <t>16 โรงเรียน</t>
  </si>
  <si>
    <t>17 โรงเรียน</t>
  </si>
  <si>
    <t>18 โรงเรียน</t>
  </si>
  <si>
    <t>19 โรงเรียน</t>
  </si>
  <si>
    <t>20 โรงเรียน</t>
  </si>
  <si>
    <r>
      <t>300</t>
    </r>
    <r>
      <rPr>
        <b/>
        <sz val="7"/>
        <rFont val="Times New Roman"/>
        <family val="1"/>
      </rPr>
      <t xml:space="preserve">  </t>
    </r>
    <r>
      <rPr>
        <b/>
        <sz val="14"/>
        <rFont val="TH SarabunPSK"/>
        <family val="2"/>
      </rPr>
      <t>คน</t>
    </r>
  </si>
  <si>
    <t>8 ชุมชน</t>
  </si>
  <si>
    <t>9 ชุมชน</t>
  </si>
  <si>
    <t>10 ชุมชน</t>
  </si>
  <si>
    <t>ร้อยละ 96</t>
  </si>
  <si>
    <t>ร้อยละ 97</t>
  </si>
  <si>
    <t>ร้อยละ 98</t>
  </si>
  <si>
    <t>ร้อยละ 99</t>
  </si>
  <si>
    <t>ร้อยละ 100</t>
  </si>
  <si>
    <t>ร้อยละ 17</t>
  </si>
  <si>
    <t xml:space="preserve">อันดับ 
1000+ ของโลกขึ้นไป
</t>
  </si>
  <si>
    <t>1. ร้อยละของโรงเรียนเครือข่ายภายในและภายนอกมหาวิทยาลัยที่นำความรู้จากมหาวิทยาลัยราชภัฏ สกลนครไปใช้ประโยชน์ในการจัดการเรียนการสอน (ร้อยละ) (มรสน.)</t>
  </si>
  <si>
    <t xml:space="preserve"> - สถาบันวิจัยฯ*
 - กองแผนฯ</t>
  </si>
  <si>
    <t xml:space="preserve"> -ทุกคณะ</t>
  </si>
  <si>
    <t xml:space="preserve"> - ทุกคณะ
 - สำนักส่งเสริมฯ*</t>
  </si>
  <si>
    <t xml:space="preserve"> - ทุกคณะ
 - งานบริหารบุคคลฯ*
 - สำนักส่งเสริมฯ*</t>
  </si>
  <si>
    <t xml:space="preserve"> - ทุกคณะ
 - กองนโยบาบและแผน*</t>
  </si>
  <si>
    <t xml:space="preserve"> - สถาบันวิจัยฯ
 - กองนโยบาบและแผน*</t>
  </si>
  <si>
    <t xml:space="preserve"> - ทุกคณะ
 - สำนักวิทยฯ*</t>
  </si>
  <si>
    <r>
      <rPr>
        <b/>
        <sz val="12"/>
        <rFont val="Wingdings 2"/>
        <family val="1"/>
        <charset val="2"/>
      </rPr>
      <t>R</t>
    </r>
    <r>
      <rPr>
        <b/>
        <sz val="12"/>
        <rFont val="TH SarabunPSK"/>
        <family val="2"/>
      </rPr>
      <t xml:space="preserve"> บรรลุเป้าหมาย </t>
    </r>
    <r>
      <rPr>
        <b/>
        <sz val="12"/>
        <rFont val="Wingdings 2"/>
        <family val="1"/>
        <charset val="2"/>
      </rPr>
      <t>£</t>
    </r>
    <r>
      <rPr>
        <b/>
        <sz val="12"/>
        <rFont val="TH SarabunPSK"/>
        <family val="2"/>
      </rPr>
      <t>ไม่บรรลุเป้าหมาย
 - ผลการดำเนินงาน จำนวนผลงานวิจัย ผลงานสร้างสรรค์ นวัตกรรมในเวทีการประกวด จำนวน 20 เรื่อง  ได้แก่
1) นวัตกรรมสูบน้ำพลังงานเซลล์แสงอาทิตย์
2) การส่งเสริมและยกระดับโคเนื้อสกลนครด้วยนวัตกรรมและเทคโนโลยี
3) การสร้างสรรค์ลายผ้าย้อมครามด้วยเทคนิคเขียนเทียน
4) สื่อการเรียนรู้โค้ดดิ้ง “หุ่นยนต์เขียนโปรแกรมอัจฉริยะ BUGBOT”
5) “นวัตกรรมสายผูกยึดผู้ป่วย Fixed Sure Restraint V.2”
6) ชุดคิทหลอดรักษ์โลก ทำง่าย กินได้ ใช้ดี เพื่อส่งเสริมความคิดสร้างสรรค์และความตระหนักด้านสิ่งแวดล้อม ด้วยการจัดการเรียนรู้เชิงรุก
7) Ultrasonic Hot Air Drying Machine
8) เครื่องบีบลูกประคบสมุนไพรเพื่อเพิ่มศักยภาพการผลิตของวิสาหกิจชุมชนในเชิงพาณิชย์
9) รูปแบบการเพิ่มประสิทธิ์ภาพการปฏิบัติการฝนหลวงในช่วง PM2.5 เกินค่ามาตรฐาน</t>
    </r>
  </si>
  <si>
    <t>10) Mobile Panel Smart Factory
11) DONG E DOI FABRIC
12) การพัฒนาแบบจำลองการเกิดเมฆในเขตร้อนเพื่อประเมินความเป็นไปได้ของการเกิดเมฆฝนในช่วง PM2.5 เกินค่ามาตรฐานจากข้อมูลดาวเทียม
13) Physical Restraint Patient with Fixed Sure Alarm
14) Tropical Cloud Microphysics for Rainfall Forecasting
15) ดินปั้นจากขี้เลื่อย (SNRU Sawdust Dough)
16)ปรแกรมประยุกต์สำหรับการวัดและทดสอบความสัมพันธ์ระหว่างกระแสไฟฟ้ากับแรงดันไฟฟ้าในการเรียนการสอนและการวิจัย
17) โมเดลแก้จนชุมชนเห็ดเศรษฐกิจ
18) โมเดลระบบผลิตเห็ดแบบครบวงจร
19) Safe Step: HealthTech for Fall Prevention in Olders
20) เครื่องดื่มผงข้าวฮางงอกสำเร็จรูป (Instant Germinated Hang Rice Powder Drink)</t>
  </si>
  <si>
    <t xml:space="preserve">ตามแผนปฏิบัติราชการและงบประมาณรายจ่ายของมหาวิทยาลัยราชภัฏสกลนคร ประจำปีงบประมาณ พ.ศ 2568  รอบ 12 เดือน (1 ต.ค. 67 - 30 ก.ย. 68) </t>
  </si>
  <si>
    <t>ผลการดำเนินการ รอบ 12 เดือน (ไตรมาส 1-4)</t>
  </si>
  <si>
    <t>ผลการดำเนินงาน
(ปรับข้อมูลผลการดำเนินงานเป้นรอง 12 เดือน)</t>
  </si>
  <si>
    <t>ค่าเป้าหมายตัวชี้วัดตามแผนปฏิบัติราชการฯ ที่หน่วยงานรับผิดชอบในการจัดทำคำรับรองการปฏิบัติราชการ ประจำปีงบประมาณ พ.ศ. 2568</t>
  </si>
  <si>
    <t>ยุทธศาสตร์/
เป้าประสงค์เชิงยุทธศาสตร์/
กลยุทธ์/ตัวชี้วัด</t>
  </si>
  <si>
    <t>ค่าน้ำหนัก
(ร้อยละ)</t>
  </si>
  <si>
    <t>ค่าเป้าหมาย
ปี 68
มรสน.</t>
  </si>
  <si>
    <t>ค่าเป้าหมายหน่วยงาน ปีงบประมาณ พ.ศ. 2568</t>
  </si>
  <si>
    <t>1. คณะครุศาสตร์</t>
  </si>
  <si>
    <t>2. คณะมนุษยศาสตร์และสังคมศาสตร์</t>
  </si>
  <si>
    <t>3. คณะวิทยาการจัดการ</t>
  </si>
  <si>
    <t>4. คณะวิทยาศาสตร์และเทคโนโลยี</t>
  </si>
  <si>
    <t>5. คณะเทคโนโลยีการเกษตร</t>
  </si>
  <si>
    <t>6. คณะเทคโนโลยีอุตสาหกรรม</t>
  </si>
  <si>
    <t>7. สำนักส่งเสริมวิชาการฯ</t>
  </si>
  <si>
    <t>8. สำนักวิทยบริการฯ</t>
  </si>
  <si>
    <t>9. สถาบันวิจัยและพัฒนา</t>
  </si>
  <si>
    <t>10. สถาบันภาษาฯ</t>
  </si>
  <si>
    <t>11. บัณฑิตวิทยาลัย</t>
  </si>
  <si>
    <t>สำนักงานอธิการบดี</t>
  </si>
  <si>
    <t>12. กองกลาง</t>
  </si>
  <si>
    <t>13. กองพัฒนานักศึกษา</t>
  </si>
  <si>
    <t>14. กองนโยบายและแผน</t>
  </si>
  <si>
    <t>15. โรงเรียนวิถีธรรมฯ</t>
  </si>
  <si>
    <t>เป้าประสงค์เชิงยุทธศาสตร์ 1.1 มีผลงานวิจัย งานสร้างสรรค์ สิ่งประดิษฐ์คิดค้นนวัตกรรม เทคโนโลยีและต่อยอดสู่เชิงพาณิชย์ พัฒนาการวิจัยเชิงพื้นที่ร่วมกับชุมชน การสร้างเครือข่ายความร่วมมือด้านการวิจัย 
ที่มีคุณค่าต่อสังคมและได้รับการยอมรับในระดับสากล</t>
  </si>
  <si>
    <t>กลยุทธ์ที่ 1.1.1 พัฒนางานวิจัยและงานสร้างสรรค์และนวัตกรรม</t>
  </si>
  <si>
    <t xml:space="preserve">1. ผลงานวิชาการของอาจารย์ประจําและนักวิจัย (คะแนน) (QA2.3)
</t>
  </si>
  <si>
    <t>5*</t>
  </si>
  <si>
    <t>3*</t>
  </si>
  <si>
    <t>4. จำนวนนวัตกรรมสิ่งประดิษฐ์ 
องค์ความรู้ที่เกิดขึ้น TRL 4 ขึ้นไป(ชิ้นงาน) (มรสน.)</t>
  </si>
  <si>
    <t>5. จำนวนผลงานวิจัย ผลงานสร้างสรรค์ นวัตกรรมในเวทีการประกวด (เรื่อง)(มรสน.)</t>
  </si>
  <si>
    <t>4*</t>
  </si>
  <si>
    <t>6.จำนวนเครือข่ายความร่วมมือด้านการวิจัยและนวัตกรรมที่เพิ่มขึ้น (เครือข่าย) (มรสน.)</t>
  </si>
  <si>
    <t>6*</t>
  </si>
  <si>
    <t>7. ร้อยละประชาชนหลุดพ้นจากความยากจนของจังหวัดเพิ่มขึ้น (ร้อยละ)
(มรสน.)</t>
  </si>
  <si>
    <t>50*</t>
  </si>
  <si>
    <t>2*</t>
  </si>
  <si>
    <t>รวมกลยุทธ์</t>
  </si>
  <si>
    <t>เป้าประสงค์เชิงยุทธศาสตร์ 1.2 ท้องถิ่นมีความรู้จากงานวิจัย งานสร้างสรรค์ และนวัตกรรมถ่ายทอดสู่การพัฒนาตนเองอย่างยั่งยืน</t>
  </si>
  <si>
    <t>กลยุทธ์ที่ 1.2.1 : ส่งเสริมการนำองค์ความรู้วิทยาศาสตร์ วิจัยและนวัตกรรมสู่การรับใช้สังคม</t>
  </si>
  <si>
    <t>7*</t>
  </si>
  <si>
    <t>20/600</t>
  </si>
  <si>
    <t>9/270</t>
  </si>
  <si>
    <t>9/390</t>
  </si>
  <si>
    <t xml:space="preserve"> 1/30</t>
  </si>
  <si>
    <t>5/100</t>
  </si>
  <si>
    <t>3/90</t>
  </si>
  <si>
    <t>20/
600*</t>
  </si>
  <si>
    <t>30*</t>
  </si>
  <si>
    <t>เป้าประสงค์เชิงยุทธศาสตร์ 1.3  เป็นศูนย์กลางการเรียนรู้ศาสตร์หลากหลายแขนงทั้งองค์ความรู้ระดับท้องถิ่นและระดับสากล</t>
  </si>
  <si>
    <t>กลยุทธ์ที่ 1.3.1 : บูรณาการพันธกิจสัมพันธ์กับการรับใช้สังคม</t>
  </si>
  <si>
    <t>1*</t>
  </si>
  <si>
    <t>เป้าประสงค์เชิงยุทธศาสตร์ 1.4 นักศึกษา บุคลากรและประชาชน อนุรักษ์ ฟื้นฟู สืบสาน ส่งเสริมภาษา ศิลปะและวัฒนธรรม ภูมิปัญญาท้องถิ่น รู้เท่าทันการเปลี่ยนแปลงทางวัฒนธรรม และเป็นศูนย์กลาง
การให้บริการทางด้านภาษา ศิลปะและวัฒนธรรมของจังหวัดสกลนคร</t>
  </si>
  <si>
    <t>กลยุทธ์ที่ 1.4.1: บูรณาการและยกระดับงานด้านภาษาศาสนา ศิลปะ วัฒนธรรมและภูมิปัญญาท้องถิ่น</t>
  </si>
  <si>
    <t>2. จำนวนต้นแบบด้านทะนุบำรุงศิลปะและวัฒนธรรม (ต้นแบบ/ชุมชน) 
(มรสน.) (KPI ใหม่)</t>
  </si>
  <si>
    <t>1 ต้นแบบ/1 ชุมชน</t>
  </si>
  <si>
    <t>2 ต้นแบบ/1 ชุมชน</t>
  </si>
  <si>
    <t>1ต้นแบบ
/1 ชุมชน</t>
  </si>
  <si>
    <t>1
ต้นแบบ/1 ชุมชน</t>
  </si>
  <si>
    <t xml:space="preserve">3. แลกเปลี่ยนวัฒนธรรมในต่างประเทศ
(ประเทศ) (มรสน.) (KPI ใหม่) </t>
  </si>
  <si>
    <t>*</t>
  </si>
  <si>
    <t>รวมยุทธศาสตร์ที่ 1</t>
  </si>
  <si>
    <t>ยุทธศาสตร์ที่ 2  การผลิตบัณฑิตและพัฒนาครูให้มีคุณภาพตามมาตรฐานวิชาชีพ</t>
  </si>
  <si>
    <t>เป้าประสงค์เชิงยุทธศาสตร์ 2.1 บัณฑิตครูมีคุณภาพตามมาตรฐานวิชาชีพ</t>
  </si>
  <si>
    <t>กลยุทธ์ที่ 2.1.1: ส่งเสริมการผลิตบัณฑิตครูฐานสมรรถนะ</t>
  </si>
  <si>
    <t>20*</t>
  </si>
  <si>
    <t>80*</t>
  </si>
  <si>
    <t>4. จำนวนครูในโรงเรียนเครือข่าย
ฝึกประสบการณ์ วิชาชีพครู ที่เข้าร่วม
พัฒนาการเป็นนวัตกรทางการศึกษา
ตามรูปแบบฐานสมรรถนะ PTRU 
Model (คน) (สงป.) (KPI ใหม่)</t>
  </si>
  <si>
    <t>300*</t>
  </si>
  <si>
    <t>1. ร้อยละของโรงเรียนเครือข่าย
ภายในและภายนอกมหาวิทยาลัย
ที่นำความรู้จากมหาวิทยาลัยราชภัฏ 
สกลนครไปใช้ประโยชน์ในการจัดการ
เรียนการสอน (ร้อยละ) (มรสน.)</t>
  </si>
  <si>
    <t>86*</t>
  </si>
  <si>
    <t xml:space="preserve">2. โรงเรียนขนาดเล็ก ร.ร.ในสังกัด
สพฐ. รร.ตชด. และ ร.ร.กองทุน การศึกษาในเขตพื้นที่บริการที่ได้รับ
การบริหารจัดการเพื่อยกระดับคุณภาพ
การศึกษา (โรงเรียน) (สงป.) (KPI ใหม่
</t>
  </si>
  <si>
    <t>รวมยุทธศาสตร์ที่ 2</t>
  </si>
  <si>
    <t>ยุทธศาสตร์ที่ 3 การยกระดับคุณภาพการศึกษา</t>
  </si>
  <si>
    <t>เป้าประสงค์เชิงยุทธศาสตร์ 3.1 นักศึกษา บัณฑิตและประชาชนมีการพัฒนาศักยภาพและทักษะวิชาชีพตามมาตรฐาน</t>
  </si>
  <si>
    <t>92*</t>
  </si>
  <si>
    <t>2 ร้อยละของนักศึกษาระดับปริญญาตรี
ชั้นปีสุดท้ายที่ผ่านการทดสอบทักษะด้านภาษาอังกฤษตามกรอบ CEFR (ร้อยละ) (QA1.6)</t>
  </si>
  <si>
    <t>60*</t>
  </si>
  <si>
    <t>5. ร้อยละของผู้เข้าร่วมหลักสูตร
ระยะสั้น แบบไม่ได้รับปริญญา
(Non degree Program) ที่นำความรู้ไปใช้ประโยชน์ (ร้อยละ) (มรสน.)</t>
  </si>
  <si>
    <t>85*</t>
  </si>
  <si>
    <t>6. ร้อยละของหลักสูตรที่ตอบสนองต่อการพัฒนาเชิงพื้นที่ (ร้อยละ) 
(มรสน.)</t>
  </si>
  <si>
    <t>เป้าประสงค์เชิงยุทธศาสตร์ 3.2  บัณฑิตเป็นคนดีมีจิตสาธารณะและมีทักษะที่จำเป็นในศตวรรษที่ 21</t>
  </si>
  <si>
    <t>กลยุทธ์ที่ 3.2.1 : สนับสนุนและส่งเสริมการจัดกิจกรรมการพัฒนานักศึกษาและศิษย์เก่า</t>
  </si>
  <si>
    <t>10*</t>
  </si>
  <si>
    <t>เป้าประสงค์เชิงยุทธศาสตร์ 3.3 อาจารย์ได้รับการพัฒนาศักยภาพทั้งด้านคุณวุฒิการศึกษาตำแหน่งทางวิชาการและสมรรถนะวิชาชีพ</t>
  </si>
  <si>
    <t>100*</t>
  </si>
  <si>
    <t>44*</t>
  </si>
  <si>
    <t>18*</t>
  </si>
  <si>
    <t>รวมยุทธศาสตร์ที่ 3</t>
  </si>
  <si>
    <t>ยุทธศาสตร์ที่ 4 การพัฒนาระบบบริหารจัดการให้มีประสิทธิภาพ</t>
  </si>
  <si>
    <t xml:space="preserve">เป้าประสงค์เชิงยุทธศาสตร์ 4.1 มหาวิทยาลัยมีการบริหารจัดการที่ดีมีคุณภาพเป็นไปตามหลักธรรมาภิบาลยกระดับการบริหารจัดการให้มีคุณภาพ  </t>
  </si>
  <si>
    <t xml:space="preserve">กลยุทธ์ที่ 4.1.1 : ยกระดับการบริหารจัดการให้มีคุณภาพ  </t>
  </si>
  <si>
    <t>95*</t>
  </si>
  <si>
    <t>88*</t>
  </si>
  <si>
    <t>เป้าประสงค์เชิงยุทธศาสตร์ 4.2 มหาวิทยาลัยมีระบบพัฒนาบุคลากรที่มีคุณภาพ</t>
  </si>
  <si>
    <t>16*</t>
  </si>
  <si>
    <t>เป้าประสงค์เชิงยุทธศาสตร์ 4.3 การบริหารจัดการเชิงรุก</t>
  </si>
  <si>
    <t>ระดับตั้งแต่ 401 ของโลกขึ้นไป*</t>
  </si>
  <si>
    <t>2. จำนวนศูนย์การเรียนรู้ในพื้นที่ชุมชน
ที่ได้รับการพัฒนายกระดับเป็นศูนย์
การเรียนรู้ต้นแบบในการบริหารจัดการทรัพยากรชุมชน โดยใช้องค์ความรู้/นวัตกรรมของมหาวิทยาลัยราชภัฏเพื่อแก้ปัญหาในพื้นที่ (ศูนย์) (สงป.) (KPI ใหม่)</t>
  </si>
  <si>
    <t>รวมยุทธศาสตร์ที่ 4</t>
  </si>
  <si>
    <t>รวมทั้งสิ้น</t>
  </si>
  <si>
    <t>จำนวนตัวชี้วัด</t>
  </si>
  <si>
    <r>
      <rPr>
        <b/>
        <sz val="16"/>
        <rFont val="TH SarabunPSK"/>
        <family val="2"/>
      </rPr>
      <t>หมายเหตุ :</t>
    </r>
    <r>
      <rPr>
        <sz val="16"/>
        <rFont val="TH SarabunPSK"/>
        <family val="2"/>
      </rPr>
      <t xml:space="preserve">  *  หมายถึง  หน่วยงานที่รับผิดชอบเป็นผู้ประสานหลักและรวบรวมข้อมูลตัวชี้วัดตามแผนฯ ในระดับมหาวิทยาลัย</t>
    </r>
  </si>
  <si>
    <t>ของมหาวิทยาลัยราชภัฏสกลนคร ประจำปีงบประมาณ พ.ศ. 2568</t>
  </si>
  <si>
    <t>(รอบ 6 เดือน ณ วันที่ 31 มีนาคม 2568)</t>
  </si>
  <si>
    <t>(รอบ 9 เดือน ณ วันที่ 30 มิถุนายน 2568)</t>
  </si>
  <si>
    <t>(รอบ 12 เดือน ณ วันที่ 30 กันยายน 2568)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</si>
</sst>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_(* #,##0.00_);_(* \(#,##0.00\);_(* &quot;-&quot;??_);_(@_)"/>
    <numFmt numFmtId="166" formatCode="_-* #,##0_-;\-* #,##0_-;_-* &quot;-&quot;??_-;_-@_-"/>
    <numFmt numFmtId="167" formatCode="_-* #,##0.0000_-;\-* #,##0.0000_-;_-* &quot;-&quot;??_-;_-@_-"/>
  </numFmts>
  <fonts count="25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4"/>
      <name val="Tahoma"/>
      <family val="2"/>
    </font>
    <font>
      <b/>
      <sz val="14"/>
      <name val="Tahoma"/>
      <family val="2"/>
    </font>
    <font>
      <sz val="14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26"/>
      <name val="TH SarabunPSK"/>
      <family val="2"/>
    </font>
    <font>
      <sz val="26"/>
      <name val="TH SarabunPSK"/>
      <family val="2"/>
    </font>
    <font>
      <b/>
      <i/>
      <sz val="1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b/>
      <sz val="12"/>
      <name val="Wingdings 2"/>
      <family val="1"/>
      <charset val="2"/>
    </font>
    <font>
      <b/>
      <sz val="7"/>
      <name val="Times New Roman"/>
      <family val="1"/>
    </font>
    <font>
      <b/>
      <sz val="12"/>
      <color rgb="FFFF0000"/>
      <name val="TH SarabunPSK"/>
      <family val="2"/>
    </font>
    <font>
      <sz val="16"/>
      <color rgb="FFFF0000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6" fillId="0" borderId="0"/>
    <xf numFmtId="0" fontId="1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</cellStyleXfs>
  <cellXfs count="215"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indent="18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 indent="18"/>
    </xf>
    <xf numFmtId="0" fontId="15" fillId="0" borderId="0" xfId="1" applyFont="1" applyAlignment="1">
      <alignment horizontal="left"/>
    </xf>
    <xf numFmtId="0" fontId="15" fillId="0" borderId="0" xfId="1" applyFont="1"/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5" fillId="0" borderId="0" xfId="1" applyFont="1" applyAlignment="1">
      <alignment horizontal="center" vertical="top"/>
    </xf>
    <xf numFmtId="0" fontId="16" fillId="0" borderId="0" xfId="1" applyFont="1" applyAlignment="1">
      <alignment horizontal="center" vertical="top"/>
    </xf>
    <xf numFmtId="0" fontId="10" fillId="0" borderId="0" xfId="0" applyFont="1" applyAlignment="1">
      <alignment horizontal="left" vertical="center" indent="18"/>
    </xf>
    <xf numFmtId="0" fontId="19" fillId="0" borderId="0" xfId="1" applyFont="1" applyAlignment="1">
      <alignment horizontal="left" vertical="top"/>
    </xf>
    <xf numFmtId="0" fontId="19" fillId="0" borderId="0" xfId="1" applyFont="1" applyAlignment="1">
      <alignment vertical="top"/>
    </xf>
    <xf numFmtId="0" fontId="19" fillId="0" borderId="1" xfId="0" applyFont="1" applyBorder="1" applyAlignment="1">
      <alignment horizontal="center" vertical="top" wrapText="1"/>
    </xf>
    <xf numFmtId="0" fontId="19" fillId="0" borderId="1" xfId="1" applyFont="1" applyBorder="1" applyAlignment="1">
      <alignment horizontal="center" vertical="top"/>
    </xf>
    <xf numFmtId="0" fontId="18" fillId="0" borderId="0" xfId="1" applyFont="1" applyAlignment="1">
      <alignment horizontal="left" vertical="top"/>
    </xf>
    <xf numFmtId="0" fontId="18" fillId="0" borderId="0" xfId="1" applyFont="1" applyAlignment="1">
      <alignment vertical="top"/>
    </xf>
    <xf numFmtId="0" fontId="19" fillId="0" borderId="1" xfId="1" applyFont="1" applyBorder="1" applyAlignment="1">
      <alignment horizontal="center" vertical="top" wrapText="1"/>
    </xf>
    <xf numFmtId="0" fontId="18" fillId="0" borderId="0" xfId="1" applyFont="1" applyAlignment="1">
      <alignment horizontal="left" vertical="top" wrapText="1"/>
    </xf>
    <xf numFmtId="0" fontId="18" fillId="0" borderId="0" xfId="1" applyFont="1" applyAlignment="1">
      <alignment vertical="top" wrapText="1"/>
    </xf>
    <xf numFmtId="0" fontId="18" fillId="2" borderId="1" xfId="1" applyFont="1" applyFill="1" applyBorder="1" applyAlignment="1">
      <alignment vertical="top" wrapText="1"/>
    </xf>
    <xf numFmtId="0" fontId="18" fillId="3" borderId="1" xfId="1" applyFont="1" applyFill="1" applyBorder="1" applyAlignment="1">
      <alignment vertical="top" wrapText="1"/>
    </xf>
    <xf numFmtId="0" fontId="18" fillId="4" borderId="1" xfId="1" applyFont="1" applyFill="1" applyBorder="1" applyAlignment="1">
      <alignment vertical="top" wrapText="1"/>
    </xf>
    <xf numFmtId="0" fontId="18" fillId="4" borderId="1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8" fillId="4" borderId="1" xfId="1" applyFont="1" applyFill="1" applyBorder="1" applyAlignment="1">
      <alignment horizontal="left" vertical="top" wrapText="1"/>
    </xf>
    <xf numFmtId="0" fontId="19" fillId="4" borderId="1" xfId="1" applyFont="1" applyFill="1" applyBorder="1" applyAlignment="1">
      <alignment horizontal="center" vertical="top" wrapText="1"/>
    </xf>
    <xf numFmtId="0" fontId="19" fillId="4" borderId="1" xfId="1" applyFont="1" applyFill="1" applyBorder="1" applyAlignment="1">
      <alignment horizontal="left" vertical="top" wrapText="1"/>
    </xf>
    <xf numFmtId="0" fontId="18" fillId="2" borderId="1" xfId="1" applyFont="1" applyFill="1" applyBorder="1" applyAlignment="1">
      <alignment horizontal="left" vertical="top" wrapText="1"/>
    </xf>
    <xf numFmtId="0" fontId="19" fillId="2" borderId="1" xfId="1" applyFont="1" applyFill="1" applyBorder="1" applyAlignment="1">
      <alignment horizontal="center" vertical="top" wrapText="1"/>
    </xf>
    <xf numFmtId="0" fontId="19" fillId="2" borderId="1" xfId="1" applyFont="1" applyFill="1" applyBorder="1" applyAlignment="1">
      <alignment horizontal="left" vertical="top" wrapText="1"/>
    </xf>
    <xf numFmtId="0" fontId="19" fillId="6" borderId="1" xfId="0" applyFont="1" applyFill="1" applyBorder="1" applyAlignment="1">
      <alignment horizontal="center" vertical="top" wrapText="1"/>
    </xf>
    <xf numFmtId="0" fontId="18" fillId="6" borderId="1" xfId="1" applyFont="1" applyFill="1" applyBorder="1" applyAlignment="1">
      <alignment horizontal="center" vertical="top"/>
    </xf>
    <xf numFmtId="1" fontId="19" fillId="6" borderId="1" xfId="1" applyNumberFormat="1" applyFont="1" applyFill="1" applyBorder="1" applyAlignment="1">
      <alignment horizontal="center" vertical="top"/>
    </xf>
    <xf numFmtId="0" fontId="18" fillId="6" borderId="1" xfId="0" applyFont="1" applyFill="1" applyBorder="1" applyAlignment="1">
      <alignment horizontal="center" vertical="top" wrapText="1"/>
    </xf>
    <xf numFmtId="1" fontId="18" fillId="6" borderId="1" xfId="1" applyNumberFormat="1" applyFont="1" applyFill="1" applyBorder="1" applyAlignment="1">
      <alignment horizontal="center" vertical="top"/>
    </xf>
    <xf numFmtId="0" fontId="18" fillId="6" borderId="1" xfId="1" applyFont="1" applyFill="1" applyBorder="1" applyAlignment="1">
      <alignment horizontal="center" vertical="top" wrapText="1"/>
    </xf>
    <xf numFmtId="0" fontId="15" fillId="0" borderId="0" xfId="1" applyFont="1" applyAlignment="1">
      <alignment horizontal="center"/>
    </xf>
    <xf numFmtId="0" fontId="18" fillId="4" borderId="1" xfId="1" applyFont="1" applyFill="1" applyBorder="1" applyAlignment="1">
      <alignment horizontal="center" vertical="top" wrapText="1"/>
    </xf>
    <xf numFmtId="0" fontId="18" fillId="2" borderId="1" xfId="1" applyFont="1" applyFill="1" applyBorder="1" applyAlignment="1">
      <alignment horizontal="center" vertical="top" wrapText="1"/>
    </xf>
    <xf numFmtId="0" fontId="18" fillId="3" borderId="1" xfId="1" applyFont="1" applyFill="1" applyBorder="1" applyAlignment="1">
      <alignment horizontal="center" vertical="top" wrapText="1"/>
    </xf>
    <xf numFmtId="2" fontId="19" fillId="0" borderId="1" xfId="0" applyNumberFormat="1" applyFont="1" applyBorder="1" applyAlignment="1">
      <alignment horizontal="center" vertical="top" wrapText="1"/>
    </xf>
    <xf numFmtId="2" fontId="18" fillId="2" borderId="1" xfId="0" applyNumberFormat="1" applyFont="1" applyFill="1" applyBorder="1" applyAlignment="1">
      <alignment horizontal="center" vertical="top" wrapText="1"/>
    </xf>
    <xf numFmtId="2" fontId="18" fillId="4" borderId="1" xfId="0" applyNumberFormat="1" applyFont="1" applyFill="1" applyBorder="1" applyAlignment="1">
      <alignment horizontal="center" vertical="top" wrapText="1"/>
    </xf>
    <xf numFmtId="2" fontId="18" fillId="2" borderId="1" xfId="1" applyNumberFormat="1" applyFont="1" applyFill="1" applyBorder="1" applyAlignment="1">
      <alignment horizontal="center" vertical="top" wrapText="1"/>
    </xf>
    <xf numFmtId="2" fontId="18" fillId="4" borderId="1" xfId="1" applyNumberFormat="1" applyFont="1" applyFill="1" applyBorder="1" applyAlignment="1">
      <alignment horizontal="center" vertical="top" wrapText="1"/>
    </xf>
    <xf numFmtId="2" fontId="18" fillId="6" borderId="1" xfId="0" applyNumberFormat="1" applyFont="1" applyFill="1" applyBorder="1" applyAlignment="1">
      <alignment horizontal="center" vertical="top" wrapText="1"/>
    </xf>
    <xf numFmtId="2" fontId="18" fillId="6" borderId="1" xfId="1" applyNumberFormat="1" applyFont="1" applyFill="1" applyBorder="1" applyAlignment="1">
      <alignment horizontal="center" vertical="top" wrapText="1"/>
    </xf>
    <xf numFmtId="0" fontId="16" fillId="0" borderId="0" xfId="1" applyFont="1" applyAlignment="1">
      <alignment horizontal="center" vertical="center"/>
    </xf>
    <xf numFmtId="43" fontId="19" fillId="0" borderId="1" xfId="10" applyFont="1" applyBorder="1" applyAlignment="1">
      <alignment horizontal="center" vertical="top"/>
    </xf>
    <xf numFmtId="43" fontId="18" fillId="2" borderId="1" xfId="1" applyNumberFormat="1" applyFont="1" applyFill="1" applyBorder="1" applyAlignment="1">
      <alignment vertical="top" wrapText="1"/>
    </xf>
    <xf numFmtId="43" fontId="19" fillId="0" borderId="1" xfId="10" applyFont="1" applyBorder="1" applyAlignment="1">
      <alignment horizontal="left" vertical="top" wrapText="1"/>
    </xf>
    <xf numFmtId="43" fontId="19" fillId="0" borderId="1" xfId="10" applyFont="1" applyBorder="1" applyAlignment="1">
      <alignment horizontal="center" vertical="top" wrapText="1"/>
    </xf>
    <xf numFmtId="43" fontId="19" fillId="2" borderId="1" xfId="1" applyNumberFormat="1" applyFont="1" applyFill="1" applyBorder="1" applyAlignment="1">
      <alignment horizontal="left" vertical="top" wrapText="1"/>
    </xf>
    <xf numFmtId="43" fontId="18" fillId="6" borderId="1" xfId="1" applyNumberFormat="1" applyFont="1" applyFill="1" applyBorder="1" applyAlignment="1">
      <alignment horizontal="center" vertical="top"/>
    </xf>
    <xf numFmtId="0" fontId="15" fillId="0" borderId="6" xfId="1" applyFont="1" applyBorder="1"/>
    <xf numFmtId="0" fontId="15" fillId="0" borderId="7" xfId="1" applyFont="1" applyBorder="1" applyAlignment="1">
      <alignment horizontal="center"/>
    </xf>
    <xf numFmtId="0" fontId="15" fillId="0" borderId="7" xfId="1" applyFont="1" applyBorder="1" applyAlignment="1">
      <alignment horizontal="center" vertical="top"/>
    </xf>
    <xf numFmtId="0" fontId="15" fillId="0" borderId="8" xfId="1" applyFont="1" applyBorder="1" applyAlignment="1">
      <alignment horizontal="center" vertical="top"/>
    </xf>
    <xf numFmtId="0" fontId="15" fillId="0" borderId="10" xfId="1" applyFont="1" applyBorder="1" applyAlignment="1">
      <alignment vertical="center"/>
    </xf>
    <xf numFmtId="0" fontId="15" fillId="0" borderId="11" xfId="1" applyFont="1" applyBorder="1" applyAlignment="1">
      <alignment vertical="center"/>
    </xf>
    <xf numFmtId="0" fontId="19" fillId="8" borderId="0" xfId="1" applyFont="1" applyFill="1" applyAlignment="1">
      <alignment horizontal="left" vertical="top"/>
    </xf>
    <xf numFmtId="2" fontId="19" fillId="8" borderId="1" xfId="0" applyNumberFormat="1" applyFont="1" applyFill="1" applyBorder="1" applyAlignment="1">
      <alignment horizontal="center" vertical="top" wrapText="1"/>
    </xf>
    <xf numFmtId="0" fontId="19" fillId="8" borderId="1" xfId="1" applyFont="1" applyFill="1" applyBorder="1" applyAlignment="1">
      <alignment horizontal="center" vertical="top"/>
    </xf>
    <xf numFmtId="43" fontId="19" fillId="8" borderId="1" xfId="10" applyFont="1" applyFill="1" applyBorder="1" applyAlignment="1">
      <alignment horizontal="center" vertical="top"/>
    </xf>
    <xf numFmtId="43" fontId="19" fillId="8" borderId="1" xfId="10" applyFont="1" applyFill="1" applyBorder="1" applyAlignment="1">
      <alignment horizontal="left" vertical="top" wrapText="1"/>
    </xf>
    <xf numFmtId="0" fontId="19" fillId="8" borderId="0" xfId="1" applyFont="1" applyFill="1" applyAlignment="1">
      <alignment vertical="top"/>
    </xf>
    <xf numFmtId="164" fontId="18" fillId="6" borderId="1" xfId="1" applyNumberFormat="1" applyFont="1" applyFill="1" applyBorder="1" applyAlignment="1">
      <alignment horizontal="center" vertical="top" wrapText="1"/>
    </xf>
    <xf numFmtId="0" fontId="18" fillId="7" borderId="0" xfId="0" applyFont="1" applyFill="1" applyBorder="1" applyAlignment="1">
      <alignment horizontal="left" vertical="top" wrapText="1"/>
    </xf>
    <xf numFmtId="0" fontId="18" fillId="7" borderId="0" xfId="1" applyFont="1" applyFill="1" applyBorder="1" applyAlignment="1">
      <alignment horizontal="left" vertical="top" wrapText="1"/>
    </xf>
    <xf numFmtId="0" fontId="19" fillId="0" borderId="0" xfId="1" applyFont="1" applyFill="1" applyAlignment="1">
      <alignment horizontal="left" vertical="top"/>
    </xf>
    <xf numFmtId="0" fontId="19" fillId="0" borderId="1" xfId="1" applyFont="1" applyFill="1" applyBorder="1" applyAlignment="1">
      <alignment horizontal="center" vertical="top"/>
    </xf>
    <xf numFmtId="43" fontId="19" fillId="0" borderId="1" xfId="10" applyFont="1" applyFill="1" applyBorder="1" applyAlignment="1">
      <alignment horizontal="center" vertical="top"/>
    </xf>
    <xf numFmtId="0" fontId="19" fillId="0" borderId="0" xfId="1" applyFont="1" applyFill="1" applyAlignment="1">
      <alignment vertical="top"/>
    </xf>
    <xf numFmtId="43" fontId="18" fillId="2" borderId="1" xfId="0" applyNumberFormat="1" applyFont="1" applyFill="1" applyBorder="1" applyAlignment="1">
      <alignment vertical="top" wrapText="1"/>
    </xf>
    <xf numFmtId="43" fontId="18" fillId="4" borderId="1" xfId="0" applyNumberFormat="1" applyFont="1" applyFill="1" applyBorder="1" applyAlignment="1">
      <alignment vertical="top" wrapText="1"/>
    </xf>
    <xf numFmtId="43" fontId="18" fillId="4" borderId="1" xfId="1" applyNumberFormat="1" applyFont="1" applyFill="1" applyBorder="1" applyAlignment="1">
      <alignment vertical="top" wrapText="1"/>
    </xf>
    <xf numFmtId="43" fontId="19" fillId="4" borderId="1" xfId="1" applyNumberFormat="1" applyFont="1" applyFill="1" applyBorder="1" applyAlignment="1">
      <alignment horizontal="left" vertical="top" wrapText="1"/>
    </xf>
    <xf numFmtId="43" fontId="18" fillId="3" borderId="1" xfId="1" applyNumberFormat="1" applyFont="1" applyFill="1" applyBorder="1" applyAlignment="1">
      <alignment vertical="top" wrapText="1"/>
    </xf>
    <xf numFmtId="2" fontId="19" fillId="0" borderId="1" xfId="1" applyNumberFormat="1" applyFont="1" applyBorder="1" applyAlignment="1">
      <alignment horizontal="center" vertical="top" wrapText="1"/>
    </xf>
    <xf numFmtId="43" fontId="18" fillId="4" borderId="1" xfId="10" applyFont="1" applyFill="1" applyBorder="1" applyAlignment="1">
      <alignment horizontal="center" vertical="top" wrapText="1"/>
    </xf>
    <xf numFmtId="2" fontId="18" fillId="2" borderId="4" xfId="1" applyNumberFormat="1" applyFont="1" applyFill="1" applyBorder="1" applyAlignment="1">
      <alignment horizontal="center" vertical="top" wrapText="1"/>
    </xf>
    <xf numFmtId="43" fontId="18" fillId="2" borderId="1" xfId="10" applyFont="1" applyFill="1" applyBorder="1" applyAlignment="1">
      <alignment horizontal="center" vertical="top" wrapText="1"/>
    </xf>
    <xf numFmtId="2" fontId="19" fillId="0" borderId="1" xfId="1" applyNumberFormat="1" applyFont="1" applyFill="1" applyBorder="1" applyAlignment="1">
      <alignment horizontal="center" vertical="top" wrapText="1"/>
    </xf>
    <xf numFmtId="0" fontId="18" fillId="0" borderId="1" xfId="1" applyFont="1" applyFill="1" applyBorder="1" applyAlignment="1">
      <alignment vertical="top" wrapText="1"/>
    </xf>
    <xf numFmtId="0" fontId="18" fillId="8" borderId="1" xfId="1" applyFont="1" applyFill="1" applyBorder="1" applyAlignment="1">
      <alignment vertical="top" wrapText="1"/>
    </xf>
    <xf numFmtId="0" fontId="18" fillId="0" borderId="1" xfId="1" applyFont="1" applyBorder="1" applyAlignment="1">
      <alignment vertical="top" wrapText="1"/>
    </xf>
    <xf numFmtId="0" fontId="18" fillId="0" borderId="1" xfId="1" applyFont="1" applyBorder="1" applyAlignment="1">
      <alignment horizontal="left" vertical="top" wrapText="1"/>
    </xf>
    <xf numFmtId="0" fontId="18" fillId="0" borderId="1" xfId="1" applyFont="1" applyBorder="1" applyAlignment="1">
      <alignment horizontal="center" vertical="top"/>
    </xf>
    <xf numFmtId="0" fontId="18" fillId="0" borderId="1" xfId="0" applyFont="1" applyBorder="1" applyAlignment="1">
      <alignment horizontal="center" vertical="top" wrapText="1"/>
    </xf>
    <xf numFmtId="0" fontId="18" fillId="7" borderId="2" xfId="1" applyFont="1" applyFill="1" applyBorder="1" applyAlignment="1">
      <alignment horizontal="left" vertical="top" wrapText="1"/>
    </xf>
    <xf numFmtId="0" fontId="18" fillId="7" borderId="5" xfId="1" applyFont="1" applyFill="1" applyBorder="1" applyAlignment="1">
      <alignment horizontal="left" vertical="top" wrapText="1"/>
    </xf>
    <xf numFmtId="0" fontId="18" fillId="5" borderId="1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9" fillId="0" borderId="0" xfId="1" applyFont="1"/>
    <xf numFmtId="0" fontId="9" fillId="10" borderId="0" xfId="1" applyFont="1" applyFill="1" applyAlignment="1">
      <alignment horizontal="center" vertical="center"/>
    </xf>
    <xf numFmtId="0" fontId="16" fillId="9" borderId="1" xfId="0" applyFont="1" applyFill="1" applyBorder="1" applyAlignment="1">
      <alignment horizontal="center" textRotation="90" wrapText="1"/>
    </xf>
    <xf numFmtId="0" fontId="9" fillId="10" borderId="0" xfId="1" applyFont="1" applyFill="1"/>
    <xf numFmtId="0" fontId="9" fillId="2" borderId="0" xfId="1" applyFont="1" applyFill="1" applyAlignment="1">
      <alignment vertical="top"/>
    </xf>
    <xf numFmtId="0" fontId="15" fillId="0" borderId="1" xfId="15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6" fillId="11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5" fillId="11" borderId="1" xfId="0" applyFont="1" applyFill="1" applyBorder="1" applyAlignment="1">
      <alignment horizontal="center" vertical="top" wrapText="1"/>
    </xf>
    <xf numFmtId="0" fontId="9" fillId="0" borderId="0" xfId="1" applyFont="1" applyAlignment="1">
      <alignment vertical="top"/>
    </xf>
    <xf numFmtId="43" fontId="15" fillId="0" borderId="1" xfId="13" applyFont="1" applyFill="1" applyBorder="1" applyAlignment="1">
      <alignment horizontal="center" vertical="top" wrapText="1"/>
    </xf>
    <xf numFmtId="166" fontId="15" fillId="0" borderId="1" xfId="13" applyNumberFormat="1" applyFont="1" applyFill="1" applyBorder="1" applyAlignment="1">
      <alignment horizontal="center" vertical="top" wrapText="1"/>
    </xf>
    <xf numFmtId="0" fontId="16" fillId="12" borderId="1" xfId="15" applyFont="1" applyFill="1" applyBorder="1" applyAlignment="1">
      <alignment horizontal="center" vertical="top" wrapText="1"/>
    </xf>
    <xf numFmtId="2" fontId="16" fillId="12" borderId="1" xfId="0" applyNumberFormat="1" applyFont="1" applyFill="1" applyBorder="1" applyAlignment="1">
      <alignment horizontal="center" vertical="top" wrapText="1"/>
    </xf>
    <xf numFmtId="0" fontId="16" fillId="12" borderId="1" xfId="0" applyFont="1" applyFill="1" applyBorder="1" applyAlignment="1">
      <alignment horizontal="center" vertical="top" wrapText="1"/>
    </xf>
    <xf numFmtId="0" fontId="17" fillId="12" borderId="0" xfId="1" applyFont="1" applyFill="1" applyAlignment="1">
      <alignment vertical="top"/>
    </xf>
    <xf numFmtId="0" fontId="15" fillId="0" borderId="1" xfId="15" applyFont="1" applyFill="1" applyBorder="1" applyAlignment="1">
      <alignment horizontal="left" vertical="top" wrapText="1"/>
    </xf>
    <xf numFmtId="0" fontId="15" fillId="0" borderId="1" xfId="1" applyFont="1" applyBorder="1" applyAlignment="1">
      <alignment vertical="top" wrapText="1"/>
    </xf>
    <xf numFmtId="49" fontId="15" fillId="0" borderId="1" xfId="0" applyNumberFormat="1" applyFont="1" applyBorder="1" applyAlignment="1">
      <alignment horizontal="center" vertical="top" wrapText="1"/>
    </xf>
    <xf numFmtId="0" fontId="9" fillId="2" borderId="0" xfId="1" applyFont="1" applyFill="1" applyAlignment="1">
      <alignment horizontal="left" vertical="top"/>
    </xf>
    <xf numFmtId="0" fontId="17" fillId="2" borderId="0" xfId="1" applyFont="1" applyFill="1" applyAlignment="1">
      <alignment vertical="top"/>
    </xf>
    <xf numFmtId="0" fontId="15" fillId="0" borderId="1" xfId="0" applyFont="1" applyBorder="1" applyAlignment="1">
      <alignment horizontal="center" vertical="top"/>
    </xf>
    <xf numFmtId="1" fontId="15" fillId="0" borderId="1" xfId="1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/>
    </xf>
    <xf numFmtId="2" fontId="15" fillId="0" borderId="1" xfId="1" applyNumberFormat="1" applyFont="1" applyFill="1" applyBorder="1" applyAlignment="1">
      <alignment horizontal="center" vertical="top" wrapText="1"/>
    </xf>
    <xf numFmtId="43" fontId="15" fillId="0" borderId="1" xfId="13" applyFont="1" applyFill="1" applyBorder="1" applyAlignment="1">
      <alignment horizontal="center" vertical="top"/>
    </xf>
    <xf numFmtId="43" fontId="16" fillId="0" borderId="1" xfId="13" applyFont="1" applyFill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0" fontId="16" fillId="13" borderId="1" xfId="1" applyFont="1" applyFill="1" applyBorder="1" applyAlignment="1">
      <alignment horizontal="center" vertical="top" wrapText="1"/>
    </xf>
    <xf numFmtId="2" fontId="16" fillId="13" borderId="1" xfId="0" applyNumberFormat="1" applyFont="1" applyFill="1" applyBorder="1" applyAlignment="1">
      <alignment horizontal="center" vertical="top" wrapText="1"/>
    </xf>
    <xf numFmtId="0" fontId="16" fillId="13" borderId="1" xfId="0" applyFont="1" applyFill="1" applyBorder="1" applyAlignment="1">
      <alignment horizontal="center" vertical="top"/>
    </xf>
    <xf numFmtId="0" fontId="16" fillId="13" borderId="1" xfId="1" applyFont="1" applyFill="1" applyBorder="1" applyAlignment="1">
      <alignment horizontal="center" vertical="top"/>
    </xf>
    <xf numFmtId="0" fontId="16" fillId="13" borderId="1" xfId="1" applyFont="1" applyFill="1" applyBorder="1" applyAlignment="1">
      <alignment vertical="top"/>
    </xf>
    <xf numFmtId="0" fontId="17" fillId="13" borderId="0" xfId="1" applyFont="1" applyFill="1" applyAlignment="1">
      <alignment vertical="top"/>
    </xf>
    <xf numFmtId="0" fontId="9" fillId="0" borderId="0" xfId="1" applyFont="1" applyAlignment="1">
      <alignment vertical="top" wrapText="1"/>
    </xf>
    <xf numFmtId="0" fontId="9" fillId="2" borderId="0" xfId="1" applyFont="1" applyFill="1" applyAlignment="1">
      <alignment vertical="top" wrapText="1"/>
    </xf>
    <xf numFmtId="0" fontId="16" fillId="13" borderId="1" xfId="0" applyFont="1" applyFill="1" applyBorder="1" applyAlignment="1">
      <alignment horizontal="center" vertical="top" wrapText="1"/>
    </xf>
    <xf numFmtId="0" fontId="16" fillId="13" borderId="1" xfId="1" applyFont="1" applyFill="1" applyBorder="1" applyAlignment="1">
      <alignment vertical="top" wrapText="1"/>
    </xf>
    <xf numFmtId="0" fontId="17" fillId="13" borderId="0" xfId="1" applyFont="1" applyFill="1" applyAlignment="1">
      <alignment vertical="top" wrapText="1"/>
    </xf>
    <xf numFmtId="0" fontId="17" fillId="2" borderId="0" xfId="1" applyFont="1" applyFill="1" applyAlignment="1">
      <alignment vertical="top" wrapText="1"/>
    </xf>
    <xf numFmtId="0" fontId="15" fillId="0" borderId="1" xfId="0" applyFont="1" applyBorder="1" applyAlignment="1">
      <alignment vertical="top" wrapText="1"/>
    </xf>
    <xf numFmtId="2" fontId="15" fillId="0" borderId="1" xfId="1" applyNumberFormat="1" applyFont="1" applyBorder="1" applyAlignment="1">
      <alignment horizontal="center" vertical="top"/>
    </xf>
    <xf numFmtId="0" fontId="15" fillId="0" borderId="0" xfId="1" applyFont="1" applyAlignment="1">
      <alignment vertical="top" wrapText="1"/>
    </xf>
    <xf numFmtId="2" fontId="15" fillId="0" borderId="1" xfId="1" applyNumberFormat="1" applyFont="1" applyFill="1" applyBorder="1" applyAlignment="1">
      <alignment horizontal="center" vertical="top"/>
    </xf>
    <xf numFmtId="1" fontId="15" fillId="0" borderId="1" xfId="1" applyNumberFormat="1" applyFont="1" applyFill="1" applyBorder="1" applyAlignment="1">
      <alignment horizontal="center" vertical="top"/>
    </xf>
    <xf numFmtId="2" fontId="15" fillId="0" borderId="1" xfId="15" applyNumberFormat="1" applyFont="1" applyBorder="1" applyAlignment="1">
      <alignment horizontal="left" vertical="top" wrapText="1"/>
    </xf>
    <xf numFmtId="43" fontId="15" fillId="0" borderId="1" xfId="13" applyFont="1" applyBorder="1" applyAlignment="1">
      <alignment vertical="top" wrapText="1"/>
    </xf>
    <xf numFmtId="0" fontId="16" fillId="0" borderId="1" xfId="0" applyFont="1" applyFill="1" applyBorder="1" applyAlignment="1">
      <alignment horizontal="center" vertical="top" wrapText="1"/>
    </xf>
    <xf numFmtId="0" fontId="16" fillId="2" borderId="0" xfId="1" applyFont="1" applyFill="1" applyAlignment="1">
      <alignment vertical="top" wrapText="1"/>
    </xf>
    <xf numFmtId="43" fontId="15" fillId="0" borderId="1" xfId="13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/>
    </xf>
    <xf numFmtId="0" fontId="15" fillId="11" borderId="1" xfId="1" applyFont="1" applyFill="1" applyBorder="1" applyAlignment="1">
      <alignment horizontal="center" vertical="top" wrapText="1"/>
    </xf>
    <xf numFmtId="0" fontId="17" fillId="2" borderId="3" xfId="1" applyFont="1" applyFill="1" applyBorder="1" applyAlignment="1">
      <alignment vertical="top" wrapText="1"/>
    </xf>
    <xf numFmtId="0" fontId="17" fillId="2" borderId="1" xfId="1" applyFont="1" applyFill="1" applyBorder="1" applyAlignment="1">
      <alignment vertical="top" wrapText="1"/>
    </xf>
    <xf numFmtId="49" fontId="9" fillId="0" borderId="1" xfId="1" applyNumberFormat="1" applyFont="1" applyBorder="1" applyAlignment="1">
      <alignment horizontal="center" vertical="top" wrapText="1"/>
    </xf>
    <xf numFmtId="49" fontId="17" fillId="0" borderId="1" xfId="1" applyNumberFormat="1" applyFont="1" applyBorder="1" applyAlignment="1">
      <alignment vertical="top" wrapText="1"/>
    </xf>
    <xf numFmtId="49" fontId="17" fillId="0" borderId="1" xfId="1" applyNumberFormat="1" applyFont="1" applyBorder="1" applyAlignment="1">
      <alignment horizontal="center" vertical="top" wrapText="1"/>
    </xf>
    <xf numFmtId="2" fontId="15" fillId="0" borderId="1" xfId="0" applyNumberFormat="1" applyFont="1" applyFill="1" applyBorder="1" applyAlignment="1">
      <alignment horizontal="center" vertical="top" wrapText="1"/>
    </xf>
    <xf numFmtId="0" fontId="15" fillId="11" borderId="1" xfId="0" applyFont="1" applyFill="1" applyBorder="1" applyAlignment="1">
      <alignment horizontal="center" vertical="top"/>
    </xf>
    <xf numFmtId="0" fontId="9" fillId="0" borderId="0" xfId="1" applyFont="1" applyFill="1" applyAlignment="1">
      <alignment vertical="top" wrapText="1"/>
    </xf>
    <xf numFmtId="43" fontId="15" fillId="11" borderId="1" xfId="13" applyFont="1" applyFill="1" applyBorder="1" applyAlignment="1">
      <alignment horizontal="center" vertical="top" wrapText="1"/>
    </xf>
    <xf numFmtId="43" fontId="24" fillId="11" borderId="1" xfId="13" applyFont="1" applyFill="1" applyBorder="1" applyAlignment="1">
      <alignment horizontal="center" vertical="top" wrapText="1"/>
    </xf>
    <xf numFmtId="49" fontId="15" fillId="13" borderId="1" xfId="1" applyNumberFormat="1" applyFont="1" applyFill="1" applyBorder="1" applyAlignment="1">
      <alignment horizontal="center" vertical="top" wrapText="1"/>
    </xf>
    <xf numFmtId="0" fontId="15" fillId="13" borderId="1" xfId="1" applyFont="1" applyFill="1" applyBorder="1" applyAlignment="1">
      <alignment horizontal="center" vertical="top" wrapText="1"/>
    </xf>
    <xf numFmtId="0" fontId="15" fillId="13" borderId="1" xfId="1" applyFont="1" applyFill="1" applyBorder="1" applyAlignment="1">
      <alignment vertical="top" wrapText="1"/>
    </xf>
    <xf numFmtId="0" fontId="9" fillId="13" borderId="0" xfId="1" applyFont="1" applyFill="1" applyAlignment="1">
      <alignment vertical="top" wrapText="1"/>
    </xf>
    <xf numFmtId="0" fontId="16" fillId="2" borderId="1" xfId="1" applyFont="1" applyFill="1" applyBorder="1" applyAlignment="1">
      <alignment horizontal="center" vertical="top"/>
    </xf>
    <xf numFmtId="2" fontId="16" fillId="2" borderId="1" xfId="0" applyNumberFormat="1" applyFont="1" applyFill="1" applyBorder="1" applyAlignment="1">
      <alignment horizontal="center" vertical="top" wrapText="1"/>
    </xf>
    <xf numFmtId="0" fontId="16" fillId="2" borderId="1" xfId="1" applyFont="1" applyFill="1" applyBorder="1" applyAlignment="1">
      <alignment vertical="top"/>
    </xf>
    <xf numFmtId="167" fontId="9" fillId="0" borderId="0" xfId="14" applyNumberFormat="1" applyFont="1" applyFill="1" applyBorder="1" applyAlignment="1">
      <alignment horizontal="center"/>
    </xf>
    <xf numFmtId="0" fontId="19" fillId="0" borderId="0" xfId="1" applyFont="1" applyAlignment="1">
      <alignment vertical="top" wrapText="1"/>
    </xf>
    <xf numFmtId="0" fontId="19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10" fillId="0" borderId="0" xfId="0" applyFont="1" applyAlignment="1">
      <alignment horizontal="left" vertical="center" indent="18"/>
    </xf>
    <xf numFmtId="0" fontId="14" fillId="0" borderId="0" xfId="0" applyFont="1" applyAlignment="1">
      <alignment horizontal="left" vertical="top"/>
    </xf>
    <xf numFmtId="0" fontId="8" fillId="0" borderId="0" xfId="0" applyFont="1" applyAlignment="1">
      <alignment horizontal="right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8" fillId="7" borderId="2" xfId="1" applyFont="1" applyFill="1" applyBorder="1" applyAlignment="1">
      <alignment horizontal="left" vertical="top" wrapText="1"/>
    </xf>
    <xf numFmtId="0" fontId="18" fillId="7" borderId="5" xfId="1" applyFont="1" applyFill="1" applyBorder="1" applyAlignment="1">
      <alignment horizontal="left" vertical="top" wrapText="1"/>
    </xf>
    <xf numFmtId="0" fontId="16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8" fillId="5" borderId="1" xfId="1" applyFont="1" applyFill="1" applyBorder="1" applyAlignment="1">
      <alignment horizontal="center" vertical="center"/>
    </xf>
    <xf numFmtId="0" fontId="18" fillId="5" borderId="1" xfId="1" applyFont="1" applyFill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8" fillId="5" borderId="2" xfId="1" applyFont="1" applyFill="1" applyBorder="1" applyAlignment="1">
      <alignment horizontal="center" vertical="center" wrapText="1"/>
    </xf>
    <xf numFmtId="0" fontId="18" fillId="5" borderId="5" xfId="1" applyFont="1" applyFill="1" applyBorder="1" applyAlignment="1">
      <alignment horizontal="center" vertical="center" wrapText="1"/>
    </xf>
    <xf numFmtId="0" fontId="18" fillId="5" borderId="3" xfId="1" applyFont="1" applyFill="1" applyBorder="1" applyAlignment="1">
      <alignment horizontal="center" vertical="center" wrapText="1"/>
    </xf>
    <xf numFmtId="0" fontId="18" fillId="7" borderId="2" xfId="1" applyFont="1" applyFill="1" applyBorder="1" applyAlignment="1">
      <alignment horizontal="left" vertical="top"/>
    </xf>
    <xf numFmtId="0" fontId="18" fillId="7" borderId="5" xfId="1" applyFont="1" applyFill="1" applyBorder="1" applyAlignment="1">
      <alignment horizontal="left" vertical="top"/>
    </xf>
    <xf numFmtId="0" fontId="18" fillId="7" borderId="3" xfId="1" applyFont="1" applyFill="1" applyBorder="1" applyAlignment="1">
      <alignment horizontal="left" vertical="top"/>
    </xf>
    <xf numFmtId="0" fontId="18" fillId="7" borderId="2" xfId="0" applyFont="1" applyFill="1" applyBorder="1" applyAlignment="1">
      <alignment horizontal="left" vertical="top" wrapText="1"/>
    </xf>
    <xf numFmtId="0" fontId="18" fillId="7" borderId="5" xfId="0" applyFont="1" applyFill="1" applyBorder="1" applyAlignment="1">
      <alignment horizontal="left" vertical="top" wrapText="1"/>
    </xf>
    <xf numFmtId="0" fontId="15" fillId="0" borderId="15" xfId="1" applyFont="1" applyBorder="1" applyAlignment="1">
      <alignment horizontal="left" vertical="top" wrapText="1"/>
    </xf>
    <xf numFmtId="0" fontId="16" fillId="2" borderId="1" xfId="1" applyFont="1" applyFill="1" applyBorder="1" applyAlignment="1">
      <alignment horizontal="left" vertical="top" wrapText="1"/>
    </xf>
    <xf numFmtId="0" fontId="16" fillId="2" borderId="1" xfId="15" applyFont="1" applyFill="1" applyBorder="1" applyAlignment="1">
      <alignment horizontal="left" vertical="top" wrapText="1"/>
    </xf>
    <xf numFmtId="2" fontId="16" fillId="2" borderId="1" xfId="15" applyNumberFormat="1" applyFont="1" applyFill="1" applyBorder="1" applyAlignment="1">
      <alignment horizontal="left" vertical="top" wrapText="1"/>
    </xf>
    <xf numFmtId="0" fontId="16" fillId="9" borderId="1" xfId="0" applyFont="1" applyFill="1" applyBorder="1" applyAlignment="1">
      <alignment horizontal="center" wrapText="1"/>
    </xf>
    <xf numFmtId="0" fontId="16" fillId="9" borderId="1" xfId="0" applyFont="1" applyFill="1" applyBorder="1" applyAlignment="1">
      <alignment horizontal="center" textRotation="90" wrapText="1"/>
    </xf>
    <xf numFmtId="0" fontId="16" fillId="0" borderId="14" xfId="1" applyFont="1" applyBorder="1" applyAlignment="1">
      <alignment horizontal="center" vertical="center" wrapText="1"/>
    </xf>
    <xf numFmtId="0" fontId="16" fillId="9" borderId="1" xfId="1" applyFont="1" applyFill="1" applyBorder="1" applyAlignment="1">
      <alignment horizontal="center" vertical="center" wrapText="1"/>
    </xf>
  </cellXfs>
  <cellStyles count="16">
    <cellStyle name="เครื่องหมายจุลภาค 2" xfId="14"/>
    <cellStyle name="จุลภาค" xfId="10" builtinId="3"/>
    <cellStyle name="จุลภาค 2" xfId="9"/>
    <cellStyle name="จุลภาค 3" xfId="13"/>
    <cellStyle name="ปกติ" xfId="0" builtinId="0"/>
    <cellStyle name="ปกติ 2" xfId="1"/>
    <cellStyle name="ปกติ 2 2" xfId="11"/>
    <cellStyle name="ปกติ 3" xfId="4"/>
    <cellStyle name="ปกติ 3 2" xfId="7"/>
    <cellStyle name="ปกติ 4" xfId="5"/>
    <cellStyle name="ปกติ 4 2" xfId="6"/>
    <cellStyle name="ปกติ 4 3" xfId="8"/>
    <cellStyle name="ปกติ 5" xfId="12"/>
    <cellStyle name="ปกติ_แผนปฏิบัติราชการ 4 ปี มรสน.xi 2" xfId="15"/>
    <cellStyle name="เปอร์เซ็นต์ 2" xfId="2"/>
    <cellStyle name="เปอร์เซ็นต์ 3" xfId="3"/>
  </cellStyles>
  <dxfs count="0"/>
  <tableStyles count="0" defaultTableStyle="TableStyleMedium9" defaultPivotStyle="PivotStyleLight16"/>
  <colors>
    <mruColors>
      <color rgb="FF99FFCC"/>
      <color rgb="FF33CCFF"/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168697</xdr:colOff>
      <xdr:row>9</xdr:row>
      <xdr:rowOff>39688</xdr:rowOff>
    </xdr:from>
    <xdr:to>
      <xdr:col>4</xdr:col>
      <xdr:colOff>456432</xdr:colOff>
      <xdr:row>9</xdr:row>
      <xdr:rowOff>248047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22525" y="5635626"/>
          <a:ext cx="287735" cy="208359"/>
        </a:xfrm>
        <a:prstGeom prst="rect">
          <a:avLst/>
        </a:prstGeom>
        <a:solidFill>
          <a:sysClr val="window" lastClr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168697</xdr:colOff>
      <xdr:row>11</xdr:row>
      <xdr:rowOff>39688</xdr:rowOff>
    </xdr:from>
    <xdr:to>
      <xdr:col>4</xdr:col>
      <xdr:colOff>456432</xdr:colOff>
      <xdr:row>11</xdr:row>
      <xdr:rowOff>248047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222525" y="6111876"/>
          <a:ext cx="287735" cy="208359"/>
        </a:xfrm>
        <a:prstGeom prst="rect">
          <a:avLst/>
        </a:prstGeom>
        <a:solidFill>
          <a:sysClr val="window" lastClr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 editAs="oneCell">
    <xdr:from>
      <xdr:col>7</xdr:col>
      <xdr:colOff>152399</xdr:colOff>
      <xdr:row>1</xdr:row>
      <xdr:rowOff>0</xdr:rowOff>
    </xdr:from>
    <xdr:to>
      <xdr:col>9</xdr:col>
      <xdr:colOff>104774</xdr:colOff>
      <xdr:row>1</xdr:row>
      <xdr:rowOff>1581150</xdr:rowOff>
    </xdr:to>
    <xdr:pic>
      <xdr:nvPicPr>
        <xdr:cNvPr id="4" name="Picture 5" descr="Logo University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4" y="381000"/>
          <a:ext cx="1171575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168697</xdr:colOff>
      <xdr:row>7</xdr:row>
      <xdr:rowOff>39688</xdr:rowOff>
    </xdr:from>
    <xdr:to>
      <xdr:col>4</xdr:col>
      <xdr:colOff>456432</xdr:colOff>
      <xdr:row>7</xdr:row>
      <xdr:rowOff>248047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235622" y="6097588"/>
          <a:ext cx="287735" cy="208359"/>
        </a:xfrm>
        <a:prstGeom prst="rect">
          <a:avLst/>
        </a:prstGeom>
        <a:solidFill>
          <a:sysClr val="window" lastClr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296000</xdr:colOff>
      <xdr:row>10</xdr:row>
      <xdr:rowOff>57978</xdr:rowOff>
    </xdr:from>
    <xdr:to>
      <xdr:col>4</xdr:col>
      <xdr:colOff>530087</xdr:colOff>
      <xdr:row>11</xdr:row>
      <xdr:rowOff>172209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99483293-BB95-4B39-8079-D541DCBA2910}"/>
            </a:ext>
          </a:extLst>
        </xdr:cNvPr>
        <xdr:cNvCxnSpPr/>
      </xdr:nvCxnSpPr>
      <xdr:spPr>
        <a:xfrm flipV="1">
          <a:off x="2366652" y="5242891"/>
          <a:ext cx="234087" cy="24675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5"/>
  <sheetViews>
    <sheetView view="pageBreakPreview" zoomScale="115" zoomScaleNormal="96" zoomScaleSheetLayoutView="115" workbookViewId="0">
      <selection activeCell="C8" sqref="C8:N8"/>
    </sheetView>
  </sheetViews>
  <sheetFormatPr defaultColWidth="9.140625" defaultRowHeight="18"/>
  <cols>
    <col min="1" max="1" width="3.42578125" style="1" customWidth="1"/>
    <col min="2" max="12" width="9.140625" style="1"/>
    <col min="13" max="13" width="17" style="1" customWidth="1"/>
    <col min="14" max="14" width="14.42578125" style="1" customWidth="1"/>
    <col min="15" max="15" width="1.28515625" style="1" customWidth="1"/>
    <col min="16" max="16384" width="9.140625" style="1"/>
  </cols>
  <sheetData>
    <row r="1" spans="1:14" ht="30" customHeight="1">
      <c r="L1" s="179"/>
      <c r="M1" s="179"/>
      <c r="N1" s="179"/>
    </row>
    <row r="2" spans="1:14" ht="147" customHeight="1" thickBot="1"/>
    <row r="3" spans="1:14" s="2" customFormat="1" ht="45" customHeight="1">
      <c r="A3" s="180" t="s">
        <v>1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2"/>
    </row>
    <row r="4" spans="1:14" s="3" customFormat="1" ht="51" customHeight="1">
      <c r="A4" s="183" t="s">
        <v>380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5"/>
    </row>
    <row r="5" spans="1:14" ht="20.25" customHeight="1" thickBot="1">
      <c r="A5" s="186"/>
      <c r="B5" s="187"/>
      <c r="C5" s="187"/>
      <c r="D5" s="188"/>
      <c r="E5" s="187"/>
      <c r="F5" s="187"/>
      <c r="G5" s="187"/>
      <c r="H5" s="187"/>
      <c r="I5" s="187"/>
      <c r="J5" s="187"/>
      <c r="K5" s="187"/>
      <c r="L5" s="187"/>
      <c r="M5" s="187"/>
      <c r="N5" s="189"/>
    </row>
    <row r="6" spans="1:14" ht="16.5" customHeight="1">
      <c r="A6" s="4"/>
      <c r="B6" s="4"/>
      <c r="C6" s="4"/>
      <c r="D6" s="5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s="9" customFormat="1" ht="10.5" customHeight="1"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s="9" customFormat="1" ht="27" customHeight="1">
      <c r="A8" s="8"/>
      <c r="B8" s="8"/>
      <c r="C8" s="177" t="s">
        <v>381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</row>
    <row r="9" spans="1:14" ht="10.5" customHeight="1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s="9" customFormat="1" ht="27" customHeight="1">
      <c r="A10" s="8"/>
      <c r="B10" s="8"/>
      <c r="C10" s="177" t="s">
        <v>382</v>
      </c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</row>
    <row r="11" spans="1:14" s="9" customFormat="1" ht="10.5" customHeight="1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s="9" customFormat="1" ht="27" customHeight="1">
      <c r="A12" s="8"/>
      <c r="B12" s="8"/>
      <c r="C12" s="177" t="s">
        <v>383</v>
      </c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</row>
    <row r="13" spans="1:14" s="9" customFormat="1" ht="27" customHeight="1">
      <c r="A13" s="8"/>
      <c r="B13" s="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s="7" customFormat="1" ht="22.5" customHeight="1">
      <c r="A14" s="178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</row>
    <row r="15" spans="1:14" ht="10.5" customHeight="1"/>
  </sheetData>
  <mergeCells count="8">
    <mergeCell ref="C10:N10"/>
    <mergeCell ref="C12:N12"/>
    <mergeCell ref="A14:N14"/>
    <mergeCell ref="L1:N1"/>
    <mergeCell ref="A3:N3"/>
    <mergeCell ref="A4:N4"/>
    <mergeCell ref="A5:N5"/>
    <mergeCell ref="C8:N8"/>
  </mergeCells>
  <pageMargins left="0.55118110236220474" right="0.15748031496062992" top="0.74803149606299213" bottom="0.15748031496062992" header="0.31496062992125984" footer="0.1574803149606299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85"/>
  <sheetViews>
    <sheetView tabSelected="1" view="pageBreakPreview" topLeftCell="A19" zoomScaleNormal="130" zoomScaleSheetLayoutView="100" workbookViewId="0">
      <selection activeCell="E22" sqref="E22"/>
    </sheetView>
  </sheetViews>
  <sheetFormatPr defaultColWidth="9.140625" defaultRowHeight="15" customHeight="1"/>
  <cols>
    <col min="1" max="1" width="3.140625" style="12" customWidth="1"/>
    <col min="2" max="2" width="6.7109375" style="11" hidden="1" customWidth="1"/>
    <col min="3" max="3" width="48.7109375" style="12" customWidth="1"/>
    <col min="4" max="4" width="6.7109375" style="45" customWidth="1"/>
    <col min="5" max="5" width="8.140625" style="16" customWidth="1"/>
    <col min="6" max="8" width="8.85546875" style="16" customWidth="1"/>
    <col min="9" max="9" width="8.5703125" style="16" customWidth="1"/>
    <col min="10" max="10" width="8.140625" style="16" customWidth="1"/>
    <col min="11" max="11" width="48.85546875" style="16" hidden="1" customWidth="1"/>
    <col min="12" max="12" width="5.7109375" style="16" hidden="1" customWidth="1"/>
    <col min="13" max="13" width="7.140625" style="16" hidden="1" customWidth="1"/>
    <col min="14" max="14" width="17.85546875" style="16" hidden="1" customWidth="1"/>
    <col min="15" max="15" width="12.5703125" style="16" hidden="1" customWidth="1"/>
    <col min="16" max="16" width="48.85546875" style="16" customWidth="1"/>
    <col min="17" max="17" width="5.7109375" style="16" customWidth="1"/>
    <col min="18" max="18" width="7.140625" style="16" customWidth="1"/>
    <col min="19" max="19" width="17.85546875" style="16" customWidth="1"/>
    <col min="20" max="20" width="12.5703125" style="16" customWidth="1"/>
    <col min="21" max="16384" width="9.140625" style="12"/>
  </cols>
  <sheetData>
    <row r="1" spans="2:28" ht="11.25" customHeight="1">
      <c r="C1" s="63"/>
      <c r="D1" s="64"/>
      <c r="E1" s="65"/>
      <c r="F1" s="65"/>
      <c r="G1" s="65"/>
      <c r="H1" s="65"/>
      <c r="I1" s="65"/>
      <c r="J1" s="65"/>
      <c r="K1" s="65"/>
      <c r="L1" s="65"/>
      <c r="M1" s="65"/>
      <c r="N1" s="65"/>
      <c r="O1" s="66"/>
      <c r="P1" s="65"/>
      <c r="Q1" s="65"/>
      <c r="R1" s="65"/>
      <c r="S1" s="65"/>
      <c r="T1" s="66"/>
    </row>
    <row r="2" spans="2:28" s="13" customFormat="1" ht="24.75" customHeight="1">
      <c r="C2" s="196" t="s">
        <v>131</v>
      </c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8"/>
    </row>
    <row r="3" spans="2:28" s="14" customFormat="1" ht="20.25" customHeight="1">
      <c r="C3" s="196" t="s">
        <v>277</v>
      </c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8"/>
    </row>
    <row r="4" spans="2:28" s="14" customFormat="1" ht="9.75" customHeight="1" thickBot="1">
      <c r="C4" s="192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67"/>
      <c r="O4" s="68"/>
      <c r="P4" s="67"/>
      <c r="Q4" s="67"/>
      <c r="R4" s="67"/>
      <c r="S4" s="67"/>
      <c r="T4" s="68"/>
    </row>
    <row r="5" spans="2:28" s="14" customFormat="1" ht="8.25" customHeight="1">
      <c r="B5" s="15"/>
      <c r="C5" s="15"/>
      <c r="D5" s="5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2:28" s="19" customFormat="1" ht="18.75" customHeight="1">
      <c r="B6" s="23"/>
      <c r="C6" s="194" t="s">
        <v>13</v>
      </c>
      <c r="D6" s="194" t="s">
        <v>10</v>
      </c>
      <c r="E6" s="195" t="s">
        <v>12</v>
      </c>
      <c r="F6" s="195" t="s">
        <v>11</v>
      </c>
      <c r="G6" s="195"/>
      <c r="H6" s="195"/>
      <c r="I6" s="195"/>
      <c r="J6" s="195"/>
      <c r="K6" s="195" t="s">
        <v>17</v>
      </c>
      <c r="L6" s="195"/>
      <c r="M6" s="195"/>
      <c r="N6" s="195"/>
      <c r="O6" s="195"/>
      <c r="P6" s="199" t="s">
        <v>278</v>
      </c>
      <c r="Q6" s="200"/>
      <c r="R6" s="200"/>
      <c r="S6" s="200"/>
      <c r="T6" s="201"/>
    </row>
    <row r="7" spans="2:28" s="19" customFormat="1" ht="56.25">
      <c r="B7" s="23"/>
      <c r="C7" s="194"/>
      <c r="D7" s="194"/>
      <c r="E7" s="195"/>
      <c r="F7" s="100">
        <v>1</v>
      </c>
      <c r="G7" s="100">
        <v>2</v>
      </c>
      <c r="H7" s="100">
        <v>3</v>
      </c>
      <c r="I7" s="100">
        <v>4</v>
      </c>
      <c r="J7" s="100">
        <v>5</v>
      </c>
      <c r="K7" s="100" t="s">
        <v>0</v>
      </c>
      <c r="L7" s="100" t="s">
        <v>14</v>
      </c>
      <c r="M7" s="100" t="s">
        <v>35</v>
      </c>
      <c r="N7" s="100" t="s">
        <v>136</v>
      </c>
      <c r="O7" s="100" t="s">
        <v>132</v>
      </c>
      <c r="P7" s="101" t="s">
        <v>279</v>
      </c>
      <c r="Q7" s="100" t="s">
        <v>14</v>
      </c>
      <c r="R7" s="100" t="s">
        <v>35</v>
      </c>
      <c r="S7" s="100" t="s">
        <v>136</v>
      </c>
      <c r="T7" s="100" t="s">
        <v>132</v>
      </c>
    </row>
    <row r="8" spans="2:28" s="20" customFormat="1" ht="18.75">
      <c r="B8" s="19"/>
      <c r="C8" s="202" t="s">
        <v>9</v>
      </c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4"/>
    </row>
    <row r="9" spans="2:28" s="20" customFormat="1" ht="75">
      <c r="B9" s="19"/>
      <c r="C9" s="30" t="s">
        <v>19</v>
      </c>
      <c r="D9" s="88">
        <f>D10</f>
        <v>18.8</v>
      </c>
      <c r="E9" s="30"/>
      <c r="F9" s="30"/>
      <c r="G9" s="30"/>
      <c r="H9" s="30"/>
      <c r="I9" s="30"/>
      <c r="J9" s="30"/>
      <c r="K9" s="30"/>
      <c r="L9" s="30"/>
      <c r="M9" s="84">
        <f>M10</f>
        <v>0.56399999999999983</v>
      </c>
      <c r="N9" s="30"/>
      <c r="O9" s="30"/>
      <c r="P9" s="30"/>
      <c r="Q9" s="30"/>
      <c r="R9" s="84">
        <f>R10</f>
        <v>0</v>
      </c>
      <c r="S9" s="30"/>
      <c r="T9" s="30"/>
    </row>
    <row r="10" spans="2:28" s="20" customFormat="1" ht="18.75">
      <c r="B10" s="19"/>
      <c r="C10" s="28" t="s">
        <v>2</v>
      </c>
      <c r="D10" s="52">
        <f>SUM(D11:D19)</f>
        <v>18.8</v>
      </c>
      <c r="E10" s="28"/>
      <c r="F10" s="28"/>
      <c r="G10" s="28"/>
      <c r="H10" s="28"/>
      <c r="I10" s="28"/>
      <c r="J10" s="28"/>
      <c r="K10" s="28"/>
      <c r="L10" s="28"/>
      <c r="M10" s="58">
        <f>SUM(M11:M19)</f>
        <v>0.56399999999999983</v>
      </c>
      <c r="N10" s="58"/>
      <c r="O10" s="28"/>
      <c r="P10" s="28"/>
      <c r="Q10" s="28"/>
      <c r="R10" s="58"/>
      <c r="S10" s="58"/>
      <c r="T10" s="28"/>
    </row>
    <row r="11" spans="2:28" s="19" customFormat="1" ht="56.25">
      <c r="C11" s="92" t="s">
        <v>176</v>
      </c>
      <c r="D11" s="49">
        <v>2.35</v>
      </c>
      <c r="E11" s="49">
        <v>5</v>
      </c>
      <c r="F11" s="92" t="s">
        <v>36</v>
      </c>
      <c r="G11" s="92" t="s">
        <v>37</v>
      </c>
      <c r="H11" s="92" t="s">
        <v>38</v>
      </c>
      <c r="I11" s="92" t="s">
        <v>39</v>
      </c>
      <c r="J11" s="92" t="s">
        <v>40</v>
      </c>
      <c r="K11" s="92" t="s">
        <v>205</v>
      </c>
      <c r="L11" s="22">
        <v>1</v>
      </c>
      <c r="M11" s="57">
        <f t="shared" ref="M11:M19" si="0">D11*L11/100</f>
        <v>2.35E-2</v>
      </c>
      <c r="N11" s="92" t="s">
        <v>218</v>
      </c>
      <c r="O11" s="92" t="s">
        <v>122</v>
      </c>
      <c r="P11" s="92" t="s">
        <v>205</v>
      </c>
      <c r="Q11" s="22"/>
      <c r="R11" s="57"/>
      <c r="S11" s="92"/>
      <c r="T11" s="92" t="s">
        <v>122</v>
      </c>
    </row>
    <row r="12" spans="2:28" s="19" customFormat="1" ht="56.25">
      <c r="C12" s="92" t="s">
        <v>144</v>
      </c>
      <c r="D12" s="49">
        <v>2.35</v>
      </c>
      <c r="E12" s="92" t="s">
        <v>177</v>
      </c>
      <c r="F12" s="92" t="s">
        <v>42</v>
      </c>
      <c r="G12" s="92" t="s">
        <v>43</v>
      </c>
      <c r="H12" s="92" t="s">
        <v>44</v>
      </c>
      <c r="I12" s="92" t="s">
        <v>45</v>
      </c>
      <c r="J12" s="92" t="s">
        <v>41</v>
      </c>
      <c r="K12" s="92" t="s">
        <v>206</v>
      </c>
      <c r="L12" s="22">
        <v>5</v>
      </c>
      <c r="M12" s="57">
        <f t="shared" si="0"/>
        <v>0.11749999999999999</v>
      </c>
      <c r="N12" s="92" t="s">
        <v>218</v>
      </c>
      <c r="O12" s="92" t="s">
        <v>122</v>
      </c>
      <c r="P12" s="92" t="s">
        <v>206</v>
      </c>
      <c r="Q12" s="22"/>
      <c r="R12" s="57"/>
      <c r="S12" s="92"/>
      <c r="T12" s="92" t="s">
        <v>122</v>
      </c>
    </row>
    <row r="13" spans="2:28" s="19" customFormat="1" ht="56.25">
      <c r="C13" s="92" t="s">
        <v>145</v>
      </c>
      <c r="D13" s="49">
        <v>2.35</v>
      </c>
      <c r="E13" s="92" t="s">
        <v>42</v>
      </c>
      <c r="F13" s="92" t="s">
        <v>46</v>
      </c>
      <c r="G13" s="92" t="s">
        <v>42</v>
      </c>
      <c r="H13" s="92" t="s">
        <v>43</v>
      </c>
      <c r="I13" s="92" t="s">
        <v>44</v>
      </c>
      <c r="J13" s="92" t="s">
        <v>45</v>
      </c>
      <c r="K13" s="92" t="s">
        <v>205</v>
      </c>
      <c r="L13" s="22">
        <v>5</v>
      </c>
      <c r="M13" s="57">
        <f t="shared" si="0"/>
        <v>0.11749999999999999</v>
      </c>
      <c r="N13" s="92" t="s">
        <v>218</v>
      </c>
      <c r="O13" s="92" t="s">
        <v>122</v>
      </c>
      <c r="P13" s="92" t="s">
        <v>205</v>
      </c>
      <c r="Q13" s="22"/>
      <c r="R13" s="57"/>
      <c r="S13" s="92"/>
      <c r="T13" s="92" t="s">
        <v>122</v>
      </c>
    </row>
    <row r="14" spans="2:28" s="19" customFormat="1" ht="56.25">
      <c r="C14" s="92" t="s">
        <v>178</v>
      </c>
      <c r="D14" s="49">
        <v>2.35</v>
      </c>
      <c r="E14" s="92" t="s">
        <v>47</v>
      </c>
      <c r="F14" s="92" t="s">
        <v>48</v>
      </c>
      <c r="G14" s="92" t="s">
        <v>49</v>
      </c>
      <c r="H14" s="92" t="s">
        <v>50</v>
      </c>
      <c r="I14" s="92" t="s">
        <v>51</v>
      </c>
      <c r="J14" s="92" t="s">
        <v>47</v>
      </c>
      <c r="K14" s="95" t="s">
        <v>207</v>
      </c>
      <c r="L14" s="22">
        <v>5</v>
      </c>
      <c r="M14" s="57">
        <f t="shared" si="0"/>
        <v>0.11749999999999999</v>
      </c>
      <c r="N14" s="92" t="s">
        <v>218</v>
      </c>
      <c r="O14" s="92" t="s">
        <v>122</v>
      </c>
      <c r="P14" s="95" t="s">
        <v>207</v>
      </c>
      <c r="Q14" s="22"/>
      <c r="R14" s="57"/>
      <c r="S14" s="92"/>
      <c r="T14" s="92" t="s">
        <v>122</v>
      </c>
    </row>
    <row r="15" spans="2:28" s="69" customFormat="1" ht="281.25">
      <c r="C15" s="92" t="s">
        <v>194</v>
      </c>
      <c r="D15" s="70">
        <v>2.35</v>
      </c>
      <c r="E15" s="92" t="s">
        <v>44</v>
      </c>
      <c r="F15" s="92" t="s">
        <v>52</v>
      </c>
      <c r="G15" s="92" t="s">
        <v>53</v>
      </c>
      <c r="H15" s="92" t="s">
        <v>46</v>
      </c>
      <c r="I15" s="92" t="s">
        <v>42</v>
      </c>
      <c r="J15" s="92" t="s">
        <v>43</v>
      </c>
      <c r="K15" s="93" t="s">
        <v>275</v>
      </c>
      <c r="L15" s="71">
        <v>5</v>
      </c>
      <c r="M15" s="72">
        <f t="shared" si="0"/>
        <v>0.11749999999999999</v>
      </c>
      <c r="N15" s="92" t="s">
        <v>218</v>
      </c>
      <c r="O15" s="92" t="s">
        <v>122</v>
      </c>
      <c r="P15" s="93" t="s">
        <v>275</v>
      </c>
      <c r="Q15" s="71"/>
      <c r="R15" s="72"/>
      <c r="S15" s="92"/>
      <c r="T15" s="92" t="s">
        <v>122</v>
      </c>
    </row>
    <row r="16" spans="2:28" s="69" customFormat="1" ht="262.5">
      <c r="C16" s="92"/>
      <c r="D16" s="70"/>
      <c r="E16" s="92"/>
      <c r="F16" s="92"/>
      <c r="G16" s="92"/>
      <c r="H16" s="92"/>
      <c r="I16" s="92"/>
      <c r="J16" s="92"/>
      <c r="K16" s="93" t="s">
        <v>276</v>
      </c>
      <c r="L16" s="71"/>
      <c r="M16" s="72"/>
      <c r="N16" s="92"/>
      <c r="O16" s="92"/>
      <c r="P16" s="93" t="s">
        <v>276</v>
      </c>
      <c r="Q16" s="71"/>
      <c r="R16" s="72"/>
      <c r="S16" s="92"/>
      <c r="T16" s="92"/>
    </row>
    <row r="17" spans="2:21" s="20" customFormat="1" ht="37.5">
      <c r="B17" s="19"/>
      <c r="C17" s="92" t="s">
        <v>179</v>
      </c>
      <c r="D17" s="49">
        <v>2.35</v>
      </c>
      <c r="E17" s="92" t="s">
        <v>180</v>
      </c>
      <c r="F17" s="92" t="s">
        <v>55</v>
      </c>
      <c r="G17" s="92" t="s">
        <v>56</v>
      </c>
      <c r="H17" s="92" t="s">
        <v>57</v>
      </c>
      <c r="I17" s="92" t="s">
        <v>54</v>
      </c>
      <c r="J17" s="92" t="s">
        <v>180</v>
      </c>
      <c r="K17" s="92" t="s">
        <v>214</v>
      </c>
      <c r="L17" s="22">
        <v>1</v>
      </c>
      <c r="M17" s="57">
        <f t="shared" si="0"/>
        <v>2.35E-2</v>
      </c>
      <c r="N17" s="57"/>
      <c r="O17" s="92" t="s">
        <v>122</v>
      </c>
      <c r="P17" s="92" t="s">
        <v>214</v>
      </c>
      <c r="Q17" s="22"/>
      <c r="R17" s="57"/>
      <c r="S17" s="57"/>
      <c r="T17" s="92" t="s">
        <v>122</v>
      </c>
    </row>
    <row r="18" spans="2:21" s="81" customFormat="1" ht="37.5">
      <c r="B18" s="78"/>
      <c r="C18" s="92" t="s">
        <v>195</v>
      </c>
      <c r="D18" s="25">
        <v>2.35</v>
      </c>
      <c r="E18" s="92" t="s">
        <v>219</v>
      </c>
      <c r="F18" s="92" t="s">
        <v>59</v>
      </c>
      <c r="G18" s="92" t="s">
        <v>60</v>
      </c>
      <c r="H18" s="92" t="s">
        <v>58</v>
      </c>
      <c r="I18" s="92" t="s">
        <v>61</v>
      </c>
      <c r="J18" s="92" t="s">
        <v>62</v>
      </c>
      <c r="K18" s="94" t="s">
        <v>208</v>
      </c>
      <c r="L18" s="79">
        <v>1</v>
      </c>
      <c r="M18" s="80">
        <f t="shared" si="0"/>
        <v>2.35E-2</v>
      </c>
      <c r="N18" s="80"/>
      <c r="O18" s="92" t="s">
        <v>122</v>
      </c>
      <c r="P18" s="94" t="s">
        <v>208</v>
      </c>
      <c r="Q18" s="79"/>
      <c r="R18" s="80"/>
      <c r="S18" s="80"/>
      <c r="T18" s="92" t="s">
        <v>122</v>
      </c>
    </row>
    <row r="19" spans="2:21" s="81" customFormat="1" ht="37.5">
      <c r="B19" s="78"/>
      <c r="C19" s="92" t="s">
        <v>146</v>
      </c>
      <c r="D19" s="25">
        <v>2.35</v>
      </c>
      <c r="E19" s="92" t="s">
        <v>181</v>
      </c>
      <c r="F19" s="92" t="s">
        <v>224</v>
      </c>
      <c r="G19" s="92" t="s">
        <v>223</v>
      </c>
      <c r="H19" s="92" t="s">
        <v>222</v>
      </c>
      <c r="I19" s="92" t="s">
        <v>221</v>
      </c>
      <c r="J19" s="92" t="s">
        <v>220</v>
      </c>
      <c r="K19" s="92" t="s">
        <v>209</v>
      </c>
      <c r="L19" s="79">
        <v>1</v>
      </c>
      <c r="M19" s="80">
        <f t="shared" si="0"/>
        <v>2.35E-2</v>
      </c>
      <c r="N19" s="92" t="s">
        <v>218</v>
      </c>
      <c r="O19" s="92" t="s">
        <v>122</v>
      </c>
      <c r="P19" s="92" t="s">
        <v>209</v>
      </c>
      <c r="Q19" s="79"/>
      <c r="R19" s="80"/>
      <c r="S19" s="92"/>
      <c r="T19" s="92" t="s">
        <v>122</v>
      </c>
      <c r="U19" s="81">
        <v>8</v>
      </c>
    </row>
    <row r="20" spans="2:21" s="27" customFormat="1" ht="37.5">
      <c r="B20" s="26"/>
      <c r="C20" s="30" t="s">
        <v>20</v>
      </c>
      <c r="D20" s="53">
        <f>D21</f>
        <v>7.0500000000000007</v>
      </c>
      <c r="E20" s="30"/>
      <c r="F20" s="30"/>
      <c r="G20" s="30"/>
      <c r="H20" s="30"/>
      <c r="I20" s="30"/>
      <c r="J20" s="30"/>
      <c r="K20" s="30"/>
      <c r="L20" s="30"/>
      <c r="M20" s="84">
        <f>M21</f>
        <v>7.0500000000000007E-2</v>
      </c>
      <c r="N20" s="30"/>
      <c r="O20" s="30"/>
      <c r="P20" s="30"/>
      <c r="Q20" s="30"/>
      <c r="R20" s="84"/>
      <c r="S20" s="30"/>
      <c r="T20" s="30"/>
    </row>
    <row r="21" spans="2:21" s="27" customFormat="1" ht="37.5">
      <c r="B21" s="26"/>
      <c r="C21" s="28" t="s">
        <v>21</v>
      </c>
      <c r="D21" s="52">
        <f>SUM(D22:D24)</f>
        <v>7.0500000000000007</v>
      </c>
      <c r="E21" s="28"/>
      <c r="F21" s="28"/>
      <c r="G21" s="28"/>
      <c r="H21" s="28"/>
      <c r="I21" s="28"/>
      <c r="J21" s="28"/>
      <c r="K21" s="28"/>
      <c r="L21" s="28"/>
      <c r="M21" s="58">
        <f>SUM(M22:M24)</f>
        <v>7.0500000000000007E-2</v>
      </c>
      <c r="N21" s="28"/>
      <c r="O21" s="28"/>
      <c r="P21" s="28"/>
      <c r="Q21" s="28"/>
      <c r="R21" s="58"/>
      <c r="S21" s="28"/>
      <c r="T21" s="28"/>
    </row>
    <row r="22" spans="2:21" s="81" customFormat="1" ht="37.5">
      <c r="B22" s="78"/>
      <c r="C22" s="92" t="s">
        <v>147</v>
      </c>
      <c r="D22" s="25">
        <v>2.35</v>
      </c>
      <c r="E22" s="92" t="s">
        <v>210</v>
      </c>
      <c r="F22" s="92" t="s">
        <v>64</v>
      </c>
      <c r="G22" s="92" t="s">
        <v>65</v>
      </c>
      <c r="H22" s="92" t="s">
        <v>66</v>
      </c>
      <c r="I22" s="92" t="s">
        <v>67</v>
      </c>
      <c r="J22" s="92" t="s">
        <v>63</v>
      </c>
      <c r="K22" s="92" t="s">
        <v>203</v>
      </c>
      <c r="L22" s="79">
        <v>1</v>
      </c>
      <c r="M22" s="80">
        <f t="shared" ref="M22:M24" si="1">D22*L22/100</f>
        <v>2.35E-2</v>
      </c>
      <c r="N22" s="92" t="s">
        <v>218</v>
      </c>
      <c r="O22" s="92" t="s">
        <v>268</v>
      </c>
      <c r="P22" s="92" t="s">
        <v>203</v>
      </c>
      <c r="Q22" s="79"/>
      <c r="R22" s="80"/>
      <c r="S22" s="92"/>
      <c r="T22" s="92" t="s">
        <v>268</v>
      </c>
    </row>
    <row r="23" spans="2:21" s="81" customFormat="1" ht="56.25">
      <c r="B23" s="78"/>
      <c r="C23" s="92" t="s">
        <v>148</v>
      </c>
      <c r="D23" s="25">
        <v>2.35</v>
      </c>
      <c r="E23" s="92" t="s">
        <v>182</v>
      </c>
      <c r="F23" s="92" t="s">
        <v>225</v>
      </c>
      <c r="G23" s="92" t="s">
        <v>226</v>
      </c>
      <c r="H23" s="92" t="s">
        <v>227</v>
      </c>
      <c r="I23" s="92" t="s">
        <v>228</v>
      </c>
      <c r="J23" s="92" t="s">
        <v>229</v>
      </c>
      <c r="K23" s="92" t="s">
        <v>204</v>
      </c>
      <c r="L23" s="79">
        <v>1</v>
      </c>
      <c r="M23" s="80">
        <f t="shared" si="1"/>
        <v>2.35E-2</v>
      </c>
      <c r="N23" s="92" t="s">
        <v>218</v>
      </c>
      <c r="O23" s="92" t="s">
        <v>183</v>
      </c>
      <c r="P23" s="92" t="s">
        <v>204</v>
      </c>
      <c r="Q23" s="79"/>
      <c r="R23" s="80"/>
      <c r="S23" s="92"/>
      <c r="T23" s="92" t="s">
        <v>183</v>
      </c>
    </row>
    <row r="24" spans="2:21" s="81" customFormat="1" ht="56.25">
      <c r="B24" s="78"/>
      <c r="C24" s="92" t="s">
        <v>149</v>
      </c>
      <c r="D24" s="25">
        <v>2.35</v>
      </c>
      <c r="E24" s="97" t="s">
        <v>230</v>
      </c>
      <c r="F24" s="97" t="s">
        <v>235</v>
      </c>
      <c r="G24" s="97" t="s">
        <v>234</v>
      </c>
      <c r="H24" s="97" t="s">
        <v>233</v>
      </c>
      <c r="I24" s="97" t="s">
        <v>232</v>
      </c>
      <c r="J24" s="97" t="s">
        <v>231</v>
      </c>
      <c r="K24" s="92" t="s">
        <v>204</v>
      </c>
      <c r="L24" s="79">
        <v>1</v>
      </c>
      <c r="M24" s="80">
        <f t="shared" si="1"/>
        <v>2.35E-2</v>
      </c>
      <c r="N24" s="92" t="s">
        <v>218</v>
      </c>
      <c r="O24" s="92" t="s">
        <v>183</v>
      </c>
      <c r="P24" s="92" t="s">
        <v>204</v>
      </c>
      <c r="Q24" s="79"/>
      <c r="R24" s="80"/>
      <c r="S24" s="92"/>
      <c r="T24" s="92" t="s">
        <v>183</v>
      </c>
      <c r="U24" s="81">
        <v>3</v>
      </c>
    </row>
    <row r="25" spans="2:21" s="20" customFormat="1" ht="37.5">
      <c r="B25" s="19"/>
      <c r="C25" s="31" t="s">
        <v>143</v>
      </c>
      <c r="D25" s="51">
        <f>D26</f>
        <v>4.7</v>
      </c>
      <c r="E25" s="31"/>
      <c r="F25" s="31"/>
      <c r="G25" s="31"/>
      <c r="H25" s="31"/>
      <c r="I25" s="31"/>
      <c r="J25" s="31"/>
      <c r="K25" s="31"/>
      <c r="L25" s="31"/>
      <c r="M25" s="83">
        <f>M26</f>
        <v>0.11749999999999999</v>
      </c>
      <c r="N25" s="31"/>
      <c r="O25" s="31"/>
      <c r="P25" s="31"/>
      <c r="Q25" s="31"/>
      <c r="R25" s="83"/>
      <c r="S25" s="31"/>
      <c r="T25" s="31"/>
    </row>
    <row r="26" spans="2:21" s="20" customFormat="1" ht="18.75">
      <c r="B26" s="19"/>
      <c r="C26" s="32" t="s">
        <v>22</v>
      </c>
      <c r="D26" s="50">
        <f>D27+D28</f>
        <v>4.7</v>
      </c>
      <c r="E26" s="32"/>
      <c r="F26" s="32"/>
      <c r="G26" s="32"/>
      <c r="H26" s="32"/>
      <c r="I26" s="32"/>
      <c r="J26" s="32"/>
      <c r="K26" s="32"/>
      <c r="L26" s="32"/>
      <c r="M26" s="82">
        <f>SUM(M27:M28)</f>
        <v>0.11749999999999999</v>
      </c>
      <c r="N26" s="32"/>
      <c r="O26" s="32"/>
      <c r="P26" s="32"/>
      <c r="Q26" s="32"/>
      <c r="R26" s="82"/>
      <c r="S26" s="32"/>
      <c r="T26" s="32"/>
    </row>
    <row r="27" spans="2:21" s="20" customFormat="1" ht="75">
      <c r="B27" s="19"/>
      <c r="C27" s="92" t="s">
        <v>150</v>
      </c>
      <c r="D27" s="25">
        <v>2.35</v>
      </c>
      <c r="E27" s="92" t="s">
        <v>69</v>
      </c>
      <c r="F27" s="92" t="s">
        <v>70</v>
      </c>
      <c r="G27" s="92" t="s">
        <v>71</v>
      </c>
      <c r="H27" s="92" t="s">
        <v>72</v>
      </c>
      <c r="I27" s="92" t="s">
        <v>73</v>
      </c>
      <c r="J27" s="92" t="s">
        <v>69</v>
      </c>
      <c r="K27" s="92" t="s">
        <v>211</v>
      </c>
      <c r="L27" s="22">
        <v>4</v>
      </c>
      <c r="M27" s="57">
        <f>D27*L27/100</f>
        <v>9.4E-2</v>
      </c>
      <c r="N27" s="92" t="s">
        <v>218</v>
      </c>
      <c r="O27" s="92" t="s">
        <v>123</v>
      </c>
      <c r="P27" s="92" t="s">
        <v>211</v>
      </c>
      <c r="Q27" s="22"/>
      <c r="R27" s="57"/>
      <c r="S27" s="92"/>
      <c r="T27" s="92" t="s">
        <v>123</v>
      </c>
    </row>
    <row r="28" spans="2:21" s="74" customFormat="1" ht="56.25">
      <c r="B28" s="69"/>
      <c r="C28" s="92" t="s">
        <v>151</v>
      </c>
      <c r="D28" s="25">
        <v>2.35</v>
      </c>
      <c r="E28" s="92" t="s">
        <v>184</v>
      </c>
      <c r="F28" s="92" t="s">
        <v>75</v>
      </c>
      <c r="G28" s="92" t="s">
        <v>76</v>
      </c>
      <c r="H28" s="92" t="s">
        <v>74</v>
      </c>
      <c r="I28" s="92" t="s">
        <v>77</v>
      </c>
      <c r="J28" s="92" t="s">
        <v>78</v>
      </c>
      <c r="K28" s="92" t="s">
        <v>204</v>
      </c>
      <c r="L28" s="71">
        <v>1</v>
      </c>
      <c r="M28" s="73">
        <f>D28*L28/100</f>
        <v>2.35E-2</v>
      </c>
      <c r="N28" s="92" t="s">
        <v>218</v>
      </c>
      <c r="O28" s="92" t="s">
        <v>122</v>
      </c>
      <c r="P28" s="92" t="s">
        <v>204</v>
      </c>
      <c r="Q28" s="71"/>
      <c r="R28" s="73"/>
      <c r="S28" s="92"/>
      <c r="T28" s="92" t="s">
        <v>122</v>
      </c>
      <c r="U28" s="74">
        <v>2</v>
      </c>
    </row>
    <row r="29" spans="2:21" s="20" customFormat="1" ht="56.25">
      <c r="B29" s="19"/>
      <c r="C29" s="31" t="s">
        <v>142</v>
      </c>
      <c r="D29" s="88">
        <f>D30</f>
        <v>9.4500000000000011</v>
      </c>
      <c r="E29" s="31"/>
      <c r="F29" s="31"/>
      <c r="G29" s="31"/>
      <c r="H29" s="31"/>
      <c r="I29" s="31"/>
      <c r="J29" s="31"/>
      <c r="K29" s="31"/>
      <c r="L29" s="31"/>
      <c r="M29" s="83">
        <f>M30</f>
        <v>9.4500000000000001E-2</v>
      </c>
      <c r="N29" s="31"/>
      <c r="O29" s="31"/>
      <c r="P29" s="31"/>
      <c r="Q29" s="31"/>
      <c r="R29" s="83"/>
      <c r="S29" s="31"/>
      <c r="T29" s="31"/>
    </row>
    <row r="30" spans="2:21" s="20" customFormat="1" ht="37.5">
      <c r="B30" s="19"/>
      <c r="C30" s="32" t="s">
        <v>23</v>
      </c>
      <c r="D30" s="50">
        <f>SUM(D31:D34)</f>
        <v>9.4500000000000011</v>
      </c>
      <c r="E30" s="32"/>
      <c r="F30" s="32"/>
      <c r="G30" s="32"/>
      <c r="H30" s="32"/>
      <c r="I30" s="32"/>
      <c r="J30" s="32"/>
      <c r="K30" s="32"/>
      <c r="L30" s="32"/>
      <c r="M30" s="82">
        <f>SUM(M31:M34)</f>
        <v>9.4500000000000001E-2</v>
      </c>
      <c r="N30" s="32"/>
      <c r="O30" s="32"/>
      <c r="P30" s="32"/>
      <c r="Q30" s="32"/>
      <c r="R30" s="82"/>
      <c r="S30" s="32"/>
      <c r="T30" s="32"/>
    </row>
    <row r="31" spans="2:21" s="20" customFormat="1" ht="56.25">
      <c r="B31" s="19"/>
      <c r="C31" s="92" t="s">
        <v>152</v>
      </c>
      <c r="D31" s="25">
        <v>2.35</v>
      </c>
      <c r="E31" s="22">
        <v>6</v>
      </c>
      <c r="F31" s="92" t="s">
        <v>133</v>
      </c>
      <c r="G31" s="92" t="s">
        <v>134</v>
      </c>
      <c r="H31" s="92" t="s">
        <v>135</v>
      </c>
      <c r="I31" s="92" t="s">
        <v>80</v>
      </c>
      <c r="J31" s="92" t="s">
        <v>79</v>
      </c>
      <c r="K31" s="92" t="s">
        <v>213</v>
      </c>
      <c r="L31" s="22">
        <v>1</v>
      </c>
      <c r="M31" s="57">
        <f>D31*L31/100</f>
        <v>2.35E-2</v>
      </c>
      <c r="N31" s="92" t="s">
        <v>218</v>
      </c>
      <c r="O31" s="92" t="s">
        <v>186</v>
      </c>
      <c r="P31" s="92" t="s">
        <v>213</v>
      </c>
      <c r="Q31" s="22"/>
      <c r="R31" s="57"/>
      <c r="S31" s="92"/>
      <c r="T31" s="92" t="s">
        <v>186</v>
      </c>
    </row>
    <row r="32" spans="2:21" s="20" customFormat="1" ht="56.25">
      <c r="B32" s="19"/>
      <c r="C32" s="92" t="s">
        <v>196</v>
      </c>
      <c r="D32" s="25">
        <v>2.35</v>
      </c>
      <c r="E32" s="92" t="s">
        <v>236</v>
      </c>
      <c r="F32" s="92" t="s">
        <v>237</v>
      </c>
      <c r="G32" s="92" t="s">
        <v>238</v>
      </c>
      <c r="H32" s="92" t="s">
        <v>239</v>
      </c>
      <c r="I32" s="92" t="s">
        <v>240</v>
      </c>
      <c r="J32" s="92" t="s">
        <v>241</v>
      </c>
      <c r="K32" s="92" t="s">
        <v>213</v>
      </c>
      <c r="L32" s="22">
        <v>1</v>
      </c>
      <c r="M32" s="57">
        <f>D32*L32/100</f>
        <v>2.35E-2</v>
      </c>
      <c r="N32" s="92" t="s">
        <v>218</v>
      </c>
      <c r="O32" s="92" t="s">
        <v>186</v>
      </c>
      <c r="P32" s="92" t="s">
        <v>213</v>
      </c>
      <c r="Q32" s="22"/>
      <c r="R32" s="57"/>
      <c r="S32" s="92"/>
      <c r="T32" s="92" t="s">
        <v>186</v>
      </c>
    </row>
    <row r="33" spans="2:21" s="20" customFormat="1" ht="56.25">
      <c r="B33" s="19"/>
      <c r="C33" s="92" t="s">
        <v>185</v>
      </c>
      <c r="D33" s="25">
        <v>2.35</v>
      </c>
      <c r="E33" s="96" t="s">
        <v>244</v>
      </c>
      <c r="F33" s="21" t="s">
        <v>117</v>
      </c>
      <c r="G33" s="21" t="s">
        <v>117</v>
      </c>
      <c r="H33" s="96" t="s">
        <v>242</v>
      </c>
      <c r="I33" s="96" t="s">
        <v>243</v>
      </c>
      <c r="J33" s="96" t="s">
        <v>244</v>
      </c>
      <c r="K33" s="92" t="s">
        <v>212</v>
      </c>
      <c r="L33" s="22">
        <v>1</v>
      </c>
      <c r="M33" s="57">
        <f>D33*L33/100</f>
        <v>2.35E-2</v>
      </c>
      <c r="N33" s="92" t="s">
        <v>218</v>
      </c>
      <c r="O33" s="92" t="s">
        <v>186</v>
      </c>
      <c r="P33" s="92" t="s">
        <v>212</v>
      </c>
      <c r="Q33" s="22"/>
      <c r="R33" s="57"/>
      <c r="S33" s="92"/>
      <c r="T33" s="92" t="s">
        <v>186</v>
      </c>
    </row>
    <row r="34" spans="2:21" s="20" customFormat="1" ht="66" customHeight="1">
      <c r="B34" s="19"/>
      <c r="C34" s="92" t="s">
        <v>153</v>
      </c>
      <c r="D34" s="87">
        <v>2.4</v>
      </c>
      <c r="E34" s="96" t="s">
        <v>245</v>
      </c>
      <c r="F34" s="96" t="s">
        <v>117</v>
      </c>
      <c r="G34" s="96" t="s">
        <v>117</v>
      </c>
      <c r="H34" s="96" t="s">
        <v>117</v>
      </c>
      <c r="I34" s="96" t="s">
        <v>117</v>
      </c>
      <c r="J34" s="96" t="s">
        <v>245</v>
      </c>
      <c r="K34" s="92" t="s">
        <v>212</v>
      </c>
      <c r="L34" s="22">
        <v>1</v>
      </c>
      <c r="M34" s="57">
        <f>D34*L34/100</f>
        <v>2.4E-2</v>
      </c>
      <c r="N34" s="92" t="s">
        <v>218</v>
      </c>
      <c r="O34" s="92" t="s">
        <v>186</v>
      </c>
      <c r="P34" s="92" t="s">
        <v>212</v>
      </c>
      <c r="Q34" s="22"/>
      <c r="R34" s="57"/>
      <c r="S34" s="92"/>
      <c r="T34" s="92" t="s">
        <v>186</v>
      </c>
      <c r="U34" s="20">
        <v>4</v>
      </c>
    </row>
    <row r="35" spans="2:21" s="20" customFormat="1" ht="18.75">
      <c r="B35" s="19"/>
      <c r="C35" s="42" t="s">
        <v>33</v>
      </c>
      <c r="D35" s="54">
        <f>D9+D20+D25+D29</f>
        <v>40</v>
      </c>
      <c r="E35" s="42"/>
      <c r="F35" s="42"/>
      <c r="G35" s="42"/>
      <c r="H35" s="42"/>
      <c r="I35" s="42"/>
      <c r="J35" s="40"/>
      <c r="K35" s="40"/>
      <c r="L35" s="40"/>
      <c r="M35" s="62">
        <f>M9+M20+M25+M29</f>
        <v>0.84649999999999981</v>
      </c>
      <c r="N35" s="62"/>
      <c r="O35" s="43"/>
      <c r="P35" s="40"/>
      <c r="Q35" s="40"/>
      <c r="R35" s="62"/>
      <c r="S35" s="62"/>
      <c r="T35" s="43"/>
    </row>
    <row r="36" spans="2:21" s="20" customFormat="1" ht="21" customHeight="1">
      <c r="B36" s="19"/>
      <c r="C36" s="205" t="s">
        <v>24</v>
      </c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76"/>
      <c r="O36" s="76"/>
      <c r="P36" s="76"/>
      <c r="Q36" s="76"/>
      <c r="R36" s="76"/>
      <c r="S36" s="76"/>
      <c r="T36" s="76"/>
    </row>
    <row r="37" spans="2:21" s="20" customFormat="1" ht="37.5">
      <c r="B37" s="19"/>
      <c r="C37" s="31" t="s">
        <v>25</v>
      </c>
      <c r="D37" s="88">
        <f>D38</f>
        <v>6.6</v>
      </c>
      <c r="E37" s="31"/>
      <c r="F37" s="31"/>
      <c r="G37" s="31"/>
      <c r="H37" s="31"/>
      <c r="I37" s="31"/>
      <c r="J37" s="31"/>
      <c r="K37" s="31"/>
      <c r="L37" s="31"/>
      <c r="M37" s="83">
        <f>M38</f>
        <v>6.6000000000000003E-2</v>
      </c>
      <c r="N37" s="31"/>
      <c r="O37" s="31"/>
      <c r="P37" s="31"/>
      <c r="Q37" s="31"/>
      <c r="R37" s="83"/>
      <c r="S37" s="31"/>
      <c r="T37" s="31"/>
    </row>
    <row r="38" spans="2:21" s="81" customFormat="1" ht="18.75">
      <c r="B38" s="78"/>
      <c r="C38" s="32" t="s">
        <v>3</v>
      </c>
      <c r="D38" s="50">
        <f>SUM(D39:D42)</f>
        <v>6.6</v>
      </c>
      <c r="E38" s="32"/>
      <c r="F38" s="32"/>
      <c r="G38" s="32"/>
      <c r="H38" s="32"/>
      <c r="I38" s="32"/>
      <c r="J38" s="32"/>
      <c r="K38" s="32"/>
      <c r="L38" s="32"/>
      <c r="M38" s="82">
        <f>SUM(M39:M42)</f>
        <v>6.6000000000000003E-2</v>
      </c>
      <c r="N38" s="32"/>
      <c r="O38" s="32"/>
      <c r="P38" s="32"/>
      <c r="Q38" s="32"/>
      <c r="R38" s="82"/>
      <c r="S38" s="32"/>
      <c r="T38" s="32"/>
    </row>
    <row r="39" spans="2:21" s="81" customFormat="1" ht="56.25">
      <c r="B39" s="78"/>
      <c r="C39" s="92" t="s">
        <v>154</v>
      </c>
      <c r="D39" s="87">
        <v>1.65</v>
      </c>
      <c r="E39" s="92" t="s">
        <v>81</v>
      </c>
      <c r="F39" s="92" t="s">
        <v>82</v>
      </c>
      <c r="G39" s="92" t="s">
        <v>83</v>
      </c>
      <c r="H39" s="92" t="s">
        <v>84</v>
      </c>
      <c r="I39" s="92" t="s">
        <v>85</v>
      </c>
      <c r="J39" s="92" t="s">
        <v>81</v>
      </c>
      <c r="K39" s="92" t="s">
        <v>213</v>
      </c>
      <c r="L39" s="79">
        <v>1</v>
      </c>
      <c r="M39" s="80">
        <f>D39*L39/100</f>
        <v>1.6500000000000001E-2</v>
      </c>
      <c r="N39" s="92" t="s">
        <v>218</v>
      </c>
      <c r="O39" s="92" t="s">
        <v>124</v>
      </c>
      <c r="P39" s="92" t="s">
        <v>213</v>
      </c>
      <c r="Q39" s="79"/>
      <c r="R39" s="80"/>
      <c r="S39" s="92"/>
      <c r="T39" s="92" t="s">
        <v>124</v>
      </c>
    </row>
    <row r="40" spans="2:21" s="81" customFormat="1" ht="60" customHeight="1">
      <c r="B40" s="78"/>
      <c r="C40" s="92" t="s">
        <v>155</v>
      </c>
      <c r="D40" s="92">
        <v>1.65</v>
      </c>
      <c r="E40" s="92" t="s">
        <v>247</v>
      </c>
      <c r="F40" s="92" t="s">
        <v>61</v>
      </c>
      <c r="G40" s="92" t="s">
        <v>62</v>
      </c>
      <c r="H40" s="92" t="s">
        <v>114</v>
      </c>
      <c r="I40" s="92" t="s">
        <v>246</v>
      </c>
      <c r="J40" s="92" t="s">
        <v>247</v>
      </c>
      <c r="K40" s="92" t="s">
        <v>213</v>
      </c>
      <c r="L40" s="79">
        <v>1</v>
      </c>
      <c r="M40" s="80">
        <f t="shared" ref="M40:M42" si="2">D40*L40/100</f>
        <v>1.6500000000000001E-2</v>
      </c>
      <c r="N40" s="92" t="s">
        <v>218</v>
      </c>
      <c r="O40" s="92" t="s">
        <v>124</v>
      </c>
      <c r="P40" s="92" t="s">
        <v>213</v>
      </c>
      <c r="Q40" s="79"/>
      <c r="R40" s="80"/>
      <c r="S40" s="92"/>
      <c r="T40" s="92" t="s">
        <v>124</v>
      </c>
    </row>
    <row r="41" spans="2:21" s="81" customFormat="1" ht="60" customHeight="1">
      <c r="B41" s="78"/>
      <c r="C41" s="92" t="s">
        <v>156</v>
      </c>
      <c r="D41" s="92">
        <v>1.65</v>
      </c>
      <c r="E41" s="92" t="s">
        <v>91</v>
      </c>
      <c r="F41" s="92" t="s">
        <v>97</v>
      </c>
      <c r="G41" s="92" t="s">
        <v>101</v>
      </c>
      <c r="H41" s="92" t="s">
        <v>102</v>
      </c>
      <c r="I41" s="92" t="s">
        <v>103</v>
      </c>
      <c r="J41" s="92" t="s">
        <v>91</v>
      </c>
      <c r="K41" s="92" t="s">
        <v>212</v>
      </c>
      <c r="L41" s="79">
        <v>1</v>
      </c>
      <c r="M41" s="80">
        <f t="shared" si="2"/>
        <v>1.6500000000000001E-2</v>
      </c>
      <c r="N41" s="92" t="s">
        <v>218</v>
      </c>
      <c r="O41" s="92" t="s">
        <v>124</v>
      </c>
      <c r="P41" s="92" t="s">
        <v>212</v>
      </c>
      <c r="Q41" s="79"/>
      <c r="R41" s="80"/>
      <c r="S41" s="92"/>
      <c r="T41" s="92" t="s">
        <v>124</v>
      </c>
    </row>
    <row r="42" spans="2:21" s="81" customFormat="1" ht="56.25">
      <c r="B42" s="78"/>
      <c r="C42" s="92" t="s">
        <v>197</v>
      </c>
      <c r="D42" s="87">
        <v>1.65</v>
      </c>
      <c r="E42" s="92" t="s">
        <v>248</v>
      </c>
      <c r="F42" s="92" t="s">
        <v>86</v>
      </c>
      <c r="G42" s="92" t="s">
        <v>87</v>
      </c>
      <c r="H42" s="92" t="s">
        <v>249</v>
      </c>
      <c r="I42" s="92" t="s">
        <v>250</v>
      </c>
      <c r="J42" s="92" t="s">
        <v>248</v>
      </c>
      <c r="K42" s="92" t="s">
        <v>212</v>
      </c>
      <c r="L42" s="79">
        <v>1</v>
      </c>
      <c r="M42" s="80">
        <f t="shared" si="2"/>
        <v>1.6500000000000001E-2</v>
      </c>
      <c r="N42" s="92" t="s">
        <v>218</v>
      </c>
      <c r="O42" s="92" t="s">
        <v>124</v>
      </c>
      <c r="P42" s="92" t="s">
        <v>212</v>
      </c>
      <c r="Q42" s="79"/>
      <c r="R42" s="80"/>
      <c r="S42" s="92"/>
      <c r="T42" s="92" t="s">
        <v>124</v>
      </c>
      <c r="U42" s="81">
        <v>4</v>
      </c>
    </row>
    <row r="43" spans="2:21" s="81" customFormat="1" ht="37.5">
      <c r="B43" s="78"/>
      <c r="C43" s="30" t="s">
        <v>4</v>
      </c>
      <c r="D43" s="53">
        <f>D44</f>
        <v>3.4</v>
      </c>
      <c r="E43" s="30"/>
      <c r="F43" s="30"/>
      <c r="G43" s="30"/>
      <c r="H43" s="30"/>
      <c r="I43" s="30"/>
      <c r="J43" s="30"/>
      <c r="K43" s="30"/>
      <c r="L43" s="30"/>
      <c r="M43" s="84">
        <f>M44</f>
        <v>3.4000000000000002E-2</v>
      </c>
      <c r="N43" s="30"/>
      <c r="O43" s="30"/>
      <c r="P43" s="30"/>
      <c r="Q43" s="30"/>
      <c r="R43" s="84"/>
      <c r="S43" s="30"/>
      <c r="T43" s="30"/>
    </row>
    <row r="44" spans="2:21" s="81" customFormat="1" ht="37.5">
      <c r="B44" s="78"/>
      <c r="C44" s="28" t="s">
        <v>157</v>
      </c>
      <c r="D44" s="89">
        <f>SUM(D45:D46)</f>
        <v>3.4</v>
      </c>
      <c r="E44" s="28"/>
      <c r="F44" s="28"/>
      <c r="G44" s="28"/>
      <c r="H44" s="28"/>
      <c r="I44" s="28"/>
      <c r="J44" s="28"/>
      <c r="K44" s="28"/>
      <c r="L44" s="28"/>
      <c r="M44" s="58">
        <f>SUM(M45:M46)</f>
        <v>3.4000000000000002E-2</v>
      </c>
      <c r="N44" s="28"/>
      <c r="O44" s="28"/>
      <c r="P44" s="28"/>
      <c r="Q44" s="28"/>
      <c r="R44" s="58"/>
      <c r="S44" s="28"/>
      <c r="T44" s="28"/>
    </row>
    <row r="45" spans="2:21" s="81" customFormat="1" ht="56.25">
      <c r="B45" s="78"/>
      <c r="C45" s="92" t="s">
        <v>267</v>
      </c>
      <c r="D45" s="87">
        <v>1.65</v>
      </c>
      <c r="E45" s="92" t="s">
        <v>94</v>
      </c>
      <c r="F45" s="92" t="s">
        <v>90</v>
      </c>
      <c r="G45" s="92" t="s">
        <v>91</v>
      </c>
      <c r="H45" s="92" t="s">
        <v>92</v>
      </c>
      <c r="I45" s="92" t="s">
        <v>88</v>
      </c>
      <c r="J45" s="92" t="s">
        <v>94</v>
      </c>
      <c r="K45" s="92" t="s">
        <v>204</v>
      </c>
      <c r="L45" s="79">
        <v>1</v>
      </c>
      <c r="M45" s="80">
        <f>D45*L45/100</f>
        <v>1.6500000000000001E-2</v>
      </c>
      <c r="N45" s="92" t="s">
        <v>218</v>
      </c>
      <c r="O45" s="92" t="s">
        <v>124</v>
      </c>
      <c r="P45" s="92" t="s">
        <v>204</v>
      </c>
      <c r="Q45" s="79"/>
      <c r="R45" s="80"/>
      <c r="S45" s="92"/>
      <c r="T45" s="92" t="s">
        <v>124</v>
      </c>
    </row>
    <row r="46" spans="2:21" s="81" customFormat="1" ht="75">
      <c r="B46" s="78"/>
      <c r="C46" s="92" t="s">
        <v>187</v>
      </c>
      <c r="D46" s="87">
        <v>1.75</v>
      </c>
      <c r="E46" s="92" t="s">
        <v>255</v>
      </c>
      <c r="F46" s="92" t="s">
        <v>251</v>
      </c>
      <c r="G46" s="92" t="s">
        <v>252</v>
      </c>
      <c r="H46" s="92" t="s">
        <v>253</v>
      </c>
      <c r="I46" s="92" t="s">
        <v>254</v>
      </c>
      <c r="J46" s="92" t="s">
        <v>255</v>
      </c>
      <c r="K46" s="92" t="s">
        <v>204</v>
      </c>
      <c r="L46" s="79">
        <v>1</v>
      </c>
      <c r="M46" s="80">
        <f>D46*L46/100</f>
        <v>1.7500000000000002E-2</v>
      </c>
      <c r="N46" s="92" t="s">
        <v>218</v>
      </c>
      <c r="O46" s="92" t="s">
        <v>124</v>
      </c>
      <c r="P46" s="92" t="s">
        <v>204</v>
      </c>
      <c r="Q46" s="79"/>
      <c r="R46" s="80"/>
      <c r="S46" s="92"/>
      <c r="T46" s="92" t="s">
        <v>124</v>
      </c>
      <c r="U46" s="81">
        <v>2</v>
      </c>
    </row>
    <row r="47" spans="2:21" s="20" customFormat="1" ht="18.75">
      <c r="B47" s="19"/>
      <c r="C47" s="44" t="s">
        <v>188</v>
      </c>
      <c r="D47" s="55">
        <f>D37+D43</f>
        <v>10</v>
      </c>
      <c r="E47" s="39"/>
      <c r="F47" s="39"/>
      <c r="G47" s="39"/>
      <c r="H47" s="39"/>
      <c r="I47" s="39"/>
      <c r="J47" s="40"/>
      <c r="K47" s="40"/>
      <c r="L47" s="40"/>
      <c r="M47" s="62">
        <f>M37+M43</f>
        <v>0.1</v>
      </c>
      <c r="N47" s="62"/>
      <c r="O47" s="41"/>
      <c r="P47" s="40"/>
      <c r="Q47" s="40"/>
      <c r="R47" s="62"/>
      <c r="S47" s="62"/>
      <c r="T47" s="41"/>
    </row>
    <row r="48" spans="2:21" s="20" customFormat="1" ht="18.75">
      <c r="B48" s="19"/>
      <c r="C48" s="98" t="s">
        <v>26</v>
      </c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</row>
    <row r="49" spans="2:21" s="20" customFormat="1" ht="37.5">
      <c r="B49" s="19"/>
      <c r="C49" s="30" t="s">
        <v>5</v>
      </c>
      <c r="D49" s="88">
        <f>D50+D55</f>
        <v>15</v>
      </c>
      <c r="E49" s="30"/>
      <c r="F49" s="30"/>
      <c r="G49" s="30"/>
      <c r="H49" s="30"/>
      <c r="I49" s="30"/>
      <c r="J49" s="30"/>
      <c r="K49" s="30"/>
      <c r="L49" s="30"/>
      <c r="M49" s="84">
        <f>M50+M55</f>
        <v>0.25</v>
      </c>
      <c r="N49" s="30"/>
      <c r="O49" s="30"/>
      <c r="P49" s="30"/>
      <c r="Q49" s="30"/>
      <c r="R49" s="84"/>
      <c r="S49" s="30"/>
      <c r="T49" s="30"/>
    </row>
    <row r="50" spans="2:21" s="20" customFormat="1" ht="18.75">
      <c r="B50" s="19"/>
      <c r="C50" s="28" t="s">
        <v>15</v>
      </c>
      <c r="D50" s="90">
        <f>SUM(D51:D54)</f>
        <v>10</v>
      </c>
      <c r="E50" s="28"/>
      <c r="F50" s="28"/>
      <c r="G50" s="28"/>
      <c r="H50" s="28"/>
      <c r="I50" s="28"/>
      <c r="J50" s="28"/>
      <c r="K50" s="28"/>
      <c r="L50" s="28"/>
      <c r="M50" s="58">
        <f>SUM(M51:M54)</f>
        <v>0.1</v>
      </c>
      <c r="N50" s="28"/>
      <c r="O50" s="28"/>
      <c r="P50" s="28"/>
      <c r="Q50" s="28"/>
      <c r="R50" s="58"/>
      <c r="S50" s="28"/>
      <c r="T50" s="28"/>
    </row>
    <row r="51" spans="2:21" s="20" customFormat="1" ht="37.5">
      <c r="B51" s="19"/>
      <c r="C51" s="92" t="s">
        <v>158</v>
      </c>
      <c r="D51" s="87">
        <v>2.5</v>
      </c>
      <c r="E51" s="92" t="s">
        <v>93</v>
      </c>
      <c r="F51" s="92" t="s">
        <v>88</v>
      </c>
      <c r="G51" s="92" t="s">
        <v>94</v>
      </c>
      <c r="H51" s="92" t="s">
        <v>95</v>
      </c>
      <c r="I51" s="92" t="s">
        <v>96</v>
      </c>
      <c r="J51" s="92" t="s">
        <v>93</v>
      </c>
      <c r="K51" s="92" t="s">
        <v>204</v>
      </c>
      <c r="L51" s="22">
        <v>1</v>
      </c>
      <c r="M51" s="57">
        <f t="shared" ref="M51:M54" si="3">D51*L51/100</f>
        <v>2.5000000000000001E-2</v>
      </c>
      <c r="N51" s="92" t="s">
        <v>218</v>
      </c>
      <c r="O51" s="92" t="s">
        <v>269</v>
      </c>
      <c r="P51" s="92" t="s">
        <v>204</v>
      </c>
      <c r="Q51" s="22"/>
      <c r="R51" s="57"/>
      <c r="S51" s="92"/>
      <c r="T51" s="92" t="s">
        <v>269</v>
      </c>
    </row>
    <row r="52" spans="2:21" s="20" customFormat="1" ht="37.5">
      <c r="B52" s="19"/>
      <c r="C52" s="92" t="s">
        <v>189</v>
      </c>
      <c r="D52" s="87">
        <v>2.5</v>
      </c>
      <c r="E52" s="92" t="s">
        <v>97</v>
      </c>
      <c r="F52" s="92" t="s">
        <v>98</v>
      </c>
      <c r="G52" s="92" t="s">
        <v>99</v>
      </c>
      <c r="H52" s="92" t="s">
        <v>81</v>
      </c>
      <c r="I52" s="92" t="s">
        <v>100</v>
      </c>
      <c r="J52" s="92" t="s">
        <v>97</v>
      </c>
      <c r="K52" s="92" t="s">
        <v>215</v>
      </c>
      <c r="L52" s="22">
        <v>1</v>
      </c>
      <c r="M52" s="57">
        <f t="shared" si="3"/>
        <v>2.5000000000000001E-2</v>
      </c>
      <c r="N52" s="92" t="s">
        <v>218</v>
      </c>
      <c r="O52" s="92" t="s">
        <v>186</v>
      </c>
      <c r="P52" s="92" t="s">
        <v>215</v>
      </c>
      <c r="Q52" s="22"/>
      <c r="R52" s="57"/>
      <c r="S52" s="92"/>
      <c r="T52" s="92" t="s">
        <v>186</v>
      </c>
    </row>
    <row r="53" spans="2:21" s="20" customFormat="1" ht="37.5">
      <c r="B53" s="19"/>
      <c r="C53" s="92" t="s">
        <v>159</v>
      </c>
      <c r="D53" s="92">
        <v>2.5</v>
      </c>
      <c r="E53" s="92" t="s">
        <v>256</v>
      </c>
      <c r="F53" s="92" t="s">
        <v>86</v>
      </c>
      <c r="G53" s="92" t="s">
        <v>87</v>
      </c>
      <c r="H53" s="92" t="s">
        <v>249</v>
      </c>
      <c r="I53" s="92" t="s">
        <v>250</v>
      </c>
      <c r="J53" s="92" t="s">
        <v>256</v>
      </c>
      <c r="K53" s="92" t="s">
        <v>204</v>
      </c>
      <c r="L53" s="79">
        <v>1</v>
      </c>
      <c r="M53" s="80">
        <f t="shared" si="3"/>
        <v>2.5000000000000001E-2</v>
      </c>
      <c r="N53" s="92" t="s">
        <v>218</v>
      </c>
      <c r="O53" s="92" t="s">
        <v>186</v>
      </c>
      <c r="P53" s="92" t="s">
        <v>204</v>
      </c>
      <c r="Q53" s="79"/>
      <c r="R53" s="80"/>
      <c r="S53" s="92"/>
      <c r="T53" s="92" t="s">
        <v>186</v>
      </c>
    </row>
    <row r="54" spans="2:21" s="74" customFormat="1" ht="37.5">
      <c r="B54" s="69"/>
      <c r="C54" s="92" t="s">
        <v>160</v>
      </c>
      <c r="D54" s="87">
        <v>2.5</v>
      </c>
      <c r="E54" s="92" t="s">
        <v>91</v>
      </c>
      <c r="F54" s="92" t="s">
        <v>97</v>
      </c>
      <c r="G54" s="92" t="s">
        <v>101</v>
      </c>
      <c r="H54" s="92" t="s">
        <v>102</v>
      </c>
      <c r="I54" s="92" t="s">
        <v>103</v>
      </c>
      <c r="J54" s="92" t="s">
        <v>91</v>
      </c>
      <c r="K54" s="92" t="s">
        <v>203</v>
      </c>
      <c r="L54" s="71">
        <v>1</v>
      </c>
      <c r="M54" s="72">
        <f t="shared" si="3"/>
        <v>2.5000000000000001E-2</v>
      </c>
      <c r="N54" s="92" t="s">
        <v>218</v>
      </c>
      <c r="O54" s="92" t="s">
        <v>186</v>
      </c>
      <c r="P54" s="92" t="s">
        <v>203</v>
      </c>
      <c r="Q54" s="71"/>
      <c r="R54" s="72"/>
      <c r="S54" s="92"/>
      <c r="T54" s="92" t="s">
        <v>186</v>
      </c>
    </row>
    <row r="55" spans="2:21" s="20" customFormat="1" ht="18.75">
      <c r="B55" s="19"/>
      <c r="C55" s="28" t="s">
        <v>27</v>
      </c>
      <c r="D55" s="47">
        <f>SUM(D56:D57)</f>
        <v>5</v>
      </c>
      <c r="E55" s="28"/>
      <c r="F55" s="28"/>
      <c r="G55" s="28"/>
      <c r="H55" s="28"/>
      <c r="I55" s="28"/>
      <c r="J55" s="28"/>
      <c r="K55" s="28"/>
      <c r="L55" s="28"/>
      <c r="M55" s="58">
        <f>SUM(M56:M57)</f>
        <v>0.15</v>
      </c>
      <c r="N55" s="28"/>
      <c r="O55" s="28"/>
      <c r="P55" s="28"/>
      <c r="Q55" s="28"/>
      <c r="R55" s="58"/>
      <c r="S55" s="28"/>
      <c r="T55" s="28"/>
    </row>
    <row r="56" spans="2:21" s="20" customFormat="1" ht="37.5">
      <c r="B56" s="19"/>
      <c r="C56" s="92" t="s">
        <v>190</v>
      </c>
      <c r="D56" s="87">
        <v>2.5</v>
      </c>
      <c r="E56" s="25">
        <v>85</v>
      </c>
      <c r="F56" s="92" t="s">
        <v>101</v>
      </c>
      <c r="G56" s="92" t="s">
        <v>102</v>
      </c>
      <c r="H56" s="92" t="s">
        <v>103</v>
      </c>
      <c r="I56" s="92" t="s">
        <v>91</v>
      </c>
      <c r="J56" s="92" t="s">
        <v>104</v>
      </c>
      <c r="K56" s="92" t="s">
        <v>204</v>
      </c>
      <c r="L56" s="22">
        <v>1</v>
      </c>
      <c r="M56" s="57">
        <f>D56*L56/100</f>
        <v>2.5000000000000001E-2</v>
      </c>
      <c r="N56" s="92" t="s">
        <v>218</v>
      </c>
      <c r="O56" s="92" t="s">
        <v>137</v>
      </c>
      <c r="P56" s="92" t="s">
        <v>204</v>
      </c>
      <c r="Q56" s="22"/>
      <c r="R56" s="57"/>
      <c r="S56" s="92"/>
      <c r="T56" s="92" t="s">
        <v>137</v>
      </c>
    </row>
    <row r="57" spans="2:21" s="20" customFormat="1" ht="93.75">
      <c r="B57" s="19"/>
      <c r="C57" s="92" t="s">
        <v>175</v>
      </c>
      <c r="D57" s="87">
        <v>2.5</v>
      </c>
      <c r="E57" s="25">
        <v>80</v>
      </c>
      <c r="F57" s="92" t="s">
        <v>105</v>
      </c>
      <c r="G57" s="92" t="s">
        <v>106</v>
      </c>
      <c r="H57" s="92" t="s">
        <v>89</v>
      </c>
      <c r="I57" s="92" t="s">
        <v>90</v>
      </c>
      <c r="J57" s="92" t="s">
        <v>91</v>
      </c>
      <c r="K57" s="92" t="s">
        <v>216</v>
      </c>
      <c r="L57" s="22">
        <v>5</v>
      </c>
      <c r="M57" s="57">
        <f>D57*L57/100</f>
        <v>0.125</v>
      </c>
      <c r="N57" s="92" t="s">
        <v>218</v>
      </c>
      <c r="O57" s="92" t="s">
        <v>137</v>
      </c>
      <c r="P57" s="92" t="s">
        <v>216</v>
      </c>
      <c r="Q57" s="22"/>
      <c r="R57" s="57"/>
      <c r="S57" s="92"/>
      <c r="T57" s="92" t="s">
        <v>137</v>
      </c>
      <c r="U57" s="20">
        <v>6</v>
      </c>
    </row>
    <row r="58" spans="2:21" s="24" customFormat="1" ht="18.75">
      <c r="B58" s="23"/>
      <c r="C58" s="30" t="s">
        <v>6</v>
      </c>
      <c r="D58" s="46">
        <f>D59</f>
        <v>5</v>
      </c>
      <c r="E58" s="30"/>
      <c r="F58" s="30"/>
      <c r="G58" s="30"/>
      <c r="H58" s="30"/>
      <c r="I58" s="30"/>
      <c r="J58" s="30"/>
      <c r="K58" s="30"/>
      <c r="L58" s="30"/>
      <c r="M58" s="84">
        <f>M59</f>
        <v>0.05</v>
      </c>
      <c r="N58" s="30"/>
      <c r="O58" s="30"/>
      <c r="P58" s="30"/>
      <c r="Q58" s="30"/>
      <c r="R58" s="84"/>
      <c r="S58" s="30"/>
      <c r="T58" s="30"/>
    </row>
    <row r="59" spans="2:21" s="20" customFormat="1" ht="33.75" customHeight="1">
      <c r="B59" s="19"/>
      <c r="C59" s="28" t="s">
        <v>28</v>
      </c>
      <c r="D59" s="47">
        <f>SUM(D60:D61)</f>
        <v>5</v>
      </c>
      <c r="E59" s="28"/>
      <c r="F59" s="28"/>
      <c r="G59" s="28"/>
      <c r="H59" s="28"/>
      <c r="I59" s="28"/>
      <c r="J59" s="28"/>
      <c r="K59" s="28"/>
      <c r="L59" s="28"/>
      <c r="M59" s="58">
        <f>SUM(M60:M61)</f>
        <v>0.05</v>
      </c>
      <c r="N59" s="28"/>
      <c r="O59" s="28"/>
      <c r="P59" s="28"/>
      <c r="Q59" s="28"/>
      <c r="R59" s="58"/>
      <c r="S59" s="28"/>
      <c r="T59" s="28"/>
    </row>
    <row r="60" spans="2:21" s="20" customFormat="1" ht="37.5">
      <c r="B60" s="19"/>
      <c r="C60" s="92" t="s">
        <v>161</v>
      </c>
      <c r="D60" s="87">
        <v>2.5</v>
      </c>
      <c r="E60" s="92" t="s">
        <v>107</v>
      </c>
      <c r="F60" s="92" t="s">
        <v>108</v>
      </c>
      <c r="G60" s="92" t="s">
        <v>109</v>
      </c>
      <c r="H60" s="92" t="s">
        <v>110</v>
      </c>
      <c r="I60" s="92" t="s">
        <v>111</v>
      </c>
      <c r="J60" s="92" t="s">
        <v>107</v>
      </c>
      <c r="K60" s="92" t="s">
        <v>204</v>
      </c>
      <c r="L60" s="22">
        <v>1</v>
      </c>
      <c r="M60" s="57">
        <f>D60*L60/100</f>
        <v>2.5000000000000001E-2</v>
      </c>
      <c r="N60" s="92" t="s">
        <v>218</v>
      </c>
      <c r="O60" s="92" t="s">
        <v>125</v>
      </c>
      <c r="P60" s="92" t="s">
        <v>204</v>
      </c>
      <c r="Q60" s="22"/>
      <c r="R60" s="57"/>
      <c r="S60" s="92"/>
      <c r="T60" s="92" t="s">
        <v>125</v>
      </c>
    </row>
    <row r="61" spans="2:21" s="20" customFormat="1" ht="37.5">
      <c r="B61" s="19"/>
      <c r="C61" s="92" t="s">
        <v>162</v>
      </c>
      <c r="D61" s="87">
        <v>2.5</v>
      </c>
      <c r="E61" s="92" t="s">
        <v>259</v>
      </c>
      <c r="F61" s="92" t="s">
        <v>63</v>
      </c>
      <c r="G61" s="92" t="s">
        <v>210</v>
      </c>
      <c r="H61" s="92" t="s">
        <v>257</v>
      </c>
      <c r="I61" s="92" t="s">
        <v>258</v>
      </c>
      <c r="J61" s="92" t="s">
        <v>259</v>
      </c>
      <c r="K61" s="92" t="s">
        <v>203</v>
      </c>
      <c r="L61" s="22">
        <v>1</v>
      </c>
      <c r="M61" s="57">
        <f>D61*L61/100</f>
        <v>2.5000000000000001E-2</v>
      </c>
      <c r="N61" s="92" t="s">
        <v>218</v>
      </c>
      <c r="O61" s="92" t="s">
        <v>126</v>
      </c>
      <c r="P61" s="92" t="s">
        <v>203</v>
      </c>
      <c r="Q61" s="22"/>
      <c r="R61" s="57"/>
      <c r="S61" s="92"/>
      <c r="T61" s="92" t="s">
        <v>126</v>
      </c>
      <c r="U61" s="20">
        <v>2</v>
      </c>
    </row>
    <row r="62" spans="2:21" s="20" customFormat="1" ht="38.25" customHeight="1">
      <c r="B62" s="19"/>
      <c r="C62" s="30" t="s">
        <v>29</v>
      </c>
      <c r="D62" s="53">
        <f>D63</f>
        <v>10</v>
      </c>
      <c r="E62" s="30"/>
      <c r="F62" s="30"/>
      <c r="G62" s="30"/>
      <c r="H62" s="30"/>
      <c r="I62" s="30"/>
      <c r="J62" s="30"/>
      <c r="K62" s="30"/>
      <c r="L62" s="30"/>
      <c r="M62" s="84">
        <f>M63</f>
        <v>0.17499999999999999</v>
      </c>
      <c r="N62" s="30"/>
      <c r="O62" s="30"/>
      <c r="P62" s="30"/>
      <c r="Q62" s="30"/>
      <c r="R62" s="84"/>
      <c r="S62" s="30"/>
      <c r="T62" s="30"/>
    </row>
    <row r="63" spans="2:21" s="20" customFormat="1" ht="18.75">
      <c r="B63" s="19"/>
      <c r="C63" s="28" t="s">
        <v>18</v>
      </c>
      <c r="D63" s="52">
        <f>SUM(D64:D67)</f>
        <v>10</v>
      </c>
      <c r="E63" s="28"/>
      <c r="F63" s="28"/>
      <c r="G63" s="28"/>
      <c r="H63" s="28"/>
      <c r="I63" s="28"/>
      <c r="J63" s="28"/>
      <c r="K63" s="28"/>
      <c r="L63" s="28"/>
      <c r="M63" s="58">
        <f>SUM(M64:M67)</f>
        <v>0.17499999999999999</v>
      </c>
      <c r="N63" s="28"/>
      <c r="O63" s="28"/>
      <c r="P63" s="28"/>
      <c r="Q63" s="28"/>
      <c r="R63" s="58"/>
      <c r="S63" s="28"/>
      <c r="T63" s="28"/>
    </row>
    <row r="64" spans="2:21" s="20" customFormat="1" ht="93.75">
      <c r="B64" s="19"/>
      <c r="C64" s="92" t="s">
        <v>163</v>
      </c>
      <c r="D64" s="87">
        <v>2.5</v>
      </c>
      <c r="E64" s="92" t="s">
        <v>264</v>
      </c>
      <c r="F64" s="92" t="s">
        <v>260</v>
      </c>
      <c r="G64" s="92" t="s">
        <v>261</v>
      </c>
      <c r="H64" s="92" t="s">
        <v>262</v>
      </c>
      <c r="I64" s="92" t="s">
        <v>263</v>
      </c>
      <c r="J64" s="92" t="s">
        <v>264</v>
      </c>
      <c r="K64" s="92" t="s">
        <v>217</v>
      </c>
      <c r="L64" s="22">
        <v>4</v>
      </c>
      <c r="M64" s="57">
        <f>D64*L64/100</f>
        <v>0.1</v>
      </c>
      <c r="N64" s="92" t="s">
        <v>218</v>
      </c>
      <c r="O64" s="92" t="s">
        <v>270</v>
      </c>
      <c r="P64" s="92" t="s">
        <v>217</v>
      </c>
      <c r="Q64" s="22"/>
      <c r="R64" s="57"/>
      <c r="S64" s="92"/>
      <c r="T64" s="92" t="s">
        <v>270</v>
      </c>
    </row>
    <row r="65" spans="2:21" s="20" customFormat="1" ht="56.25">
      <c r="B65" s="19"/>
      <c r="C65" s="92" t="s">
        <v>164</v>
      </c>
      <c r="D65" s="87">
        <v>2.5</v>
      </c>
      <c r="E65" s="92" t="s">
        <v>83</v>
      </c>
      <c r="F65" s="92" t="s">
        <v>113</v>
      </c>
      <c r="G65" s="92" t="s">
        <v>112</v>
      </c>
      <c r="H65" s="92" t="s">
        <v>98</v>
      </c>
      <c r="I65" s="92" t="s">
        <v>82</v>
      </c>
      <c r="J65" s="92" t="s">
        <v>83</v>
      </c>
      <c r="K65" s="92" t="s">
        <v>204</v>
      </c>
      <c r="L65" s="22">
        <v>1</v>
      </c>
      <c r="M65" s="57">
        <f>D65*L65/100</f>
        <v>2.5000000000000001E-2</v>
      </c>
      <c r="N65" s="92" t="s">
        <v>218</v>
      </c>
      <c r="O65" s="92" t="s">
        <v>127</v>
      </c>
      <c r="P65" s="92" t="s">
        <v>204</v>
      </c>
      <c r="Q65" s="22"/>
      <c r="R65" s="57"/>
      <c r="S65" s="92"/>
      <c r="T65" s="92" t="s">
        <v>127</v>
      </c>
    </row>
    <row r="66" spans="2:21" s="20" customFormat="1" ht="75">
      <c r="B66" s="19"/>
      <c r="C66" s="92" t="s">
        <v>165</v>
      </c>
      <c r="D66" s="87">
        <v>2.5</v>
      </c>
      <c r="E66" s="92" t="s">
        <v>83</v>
      </c>
      <c r="F66" s="92" t="s">
        <v>113</v>
      </c>
      <c r="G66" s="92" t="s">
        <v>112</v>
      </c>
      <c r="H66" s="92" t="s">
        <v>98</v>
      </c>
      <c r="I66" s="92" t="s">
        <v>82</v>
      </c>
      <c r="J66" s="92" t="s">
        <v>83</v>
      </c>
      <c r="K66" s="92" t="s">
        <v>204</v>
      </c>
      <c r="L66" s="22">
        <v>1</v>
      </c>
      <c r="M66" s="57">
        <f>D66*L66/100</f>
        <v>2.5000000000000001E-2</v>
      </c>
      <c r="N66" s="92" t="s">
        <v>218</v>
      </c>
      <c r="O66" s="92" t="s">
        <v>271</v>
      </c>
      <c r="P66" s="92" t="s">
        <v>204</v>
      </c>
      <c r="Q66" s="22"/>
      <c r="R66" s="57"/>
      <c r="S66" s="92"/>
      <c r="T66" s="92" t="s">
        <v>271</v>
      </c>
    </row>
    <row r="67" spans="2:21" s="81" customFormat="1" ht="37.5">
      <c r="B67" s="78"/>
      <c r="C67" s="92" t="s">
        <v>166</v>
      </c>
      <c r="D67" s="87">
        <v>2.5</v>
      </c>
      <c r="E67" s="92" t="s">
        <v>246</v>
      </c>
      <c r="F67" s="92" t="s">
        <v>62</v>
      </c>
      <c r="G67" s="92" t="s">
        <v>68</v>
      </c>
      <c r="H67" s="92" t="s">
        <v>114</v>
      </c>
      <c r="I67" s="92" t="s">
        <v>265</v>
      </c>
      <c r="J67" s="92" t="s">
        <v>246</v>
      </c>
      <c r="K67" s="92" t="s">
        <v>204</v>
      </c>
      <c r="L67" s="79">
        <v>1</v>
      </c>
      <c r="M67" s="80">
        <f>D67*L67/100</f>
        <v>2.5000000000000001E-2</v>
      </c>
      <c r="N67" s="92" t="s">
        <v>218</v>
      </c>
      <c r="O67" s="92" t="s">
        <v>270</v>
      </c>
      <c r="P67" s="92" t="s">
        <v>204</v>
      </c>
      <c r="Q67" s="79"/>
      <c r="R67" s="80"/>
      <c r="S67" s="92"/>
      <c r="T67" s="92" t="s">
        <v>270</v>
      </c>
      <c r="U67" s="81">
        <v>4</v>
      </c>
    </row>
    <row r="68" spans="2:21" s="20" customFormat="1" ht="18.75">
      <c r="B68" s="19"/>
      <c r="C68" s="44" t="s">
        <v>192</v>
      </c>
      <c r="D68" s="55">
        <f>D62+D58+D49</f>
        <v>30</v>
      </c>
      <c r="E68" s="39"/>
      <c r="F68" s="39"/>
      <c r="G68" s="39"/>
      <c r="H68" s="39"/>
      <c r="I68" s="39"/>
      <c r="J68" s="40"/>
      <c r="K68" s="40"/>
      <c r="L68" s="40"/>
      <c r="M68" s="62">
        <f>M49+M58+M62</f>
        <v>0.47499999999999998</v>
      </c>
      <c r="N68" s="62"/>
      <c r="O68" s="41"/>
      <c r="P68" s="40"/>
      <c r="Q68" s="40"/>
      <c r="R68" s="62"/>
      <c r="S68" s="62"/>
      <c r="T68" s="41"/>
    </row>
    <row r="69" spans="2:21" s="20" customFormat="1" ht="18.75">
      <c r="B69" s="19"/>
      <c r="C69" s="190" t="s">
        <v>30</v>
      </c>
      <c r="D69" s="191"/>
      <c r="E69" s="191"/>
      <c r="F69" s="191"/>
      <c r="G69" s="191"/>
      <c r="H69" s="191"/>
      <c r="I69" s="191"/>
      <c r="J69" s="191"/>
      <c r="K69" s="191"/>
      <c r="L69" s="191"/>
      <c r="M69" s="191"/>
      <c r="N69" s="77"/>
      <c r="O69" s="77"/>
      <c r="P69" s="77"/>
      <c r="Q69" s="77"/>
      <c r="R69" s="77"/>
      <c r="S69" s="77"/>
      <c r="T69" s="77"/>
    </row>
    <row r="70" spans="2:21" s="20" customFormat="1" ht="37.5">
      <c r="B70" s="19"/>
      <c r="C70" s="29" t="s">
        <v>7</v>
      </c>
      <c r="D70" s="48">
        <f>D71</f>
        <v>10</v>
      </c>
      <c r="E70" s="29"/>
      <c r="F70" s="29"/>
      <c r="G70" s="29"/>
      <c r="H70" s="29"/>
      <c r="I70" s="29"/>
      <c r="J70" s="29"/>
      <c r="K70" s="29"/>
      <c r="L70" s="29"/>
      <c r="M70" s="86">
        <f>M71</f>
        <v>0.1</v>
      </c>
      <c r="N70" s="29"/>
      <c r="O70" s="29"/>
      <c r="P70" s="29"/>
      <c r="Q70" s="29"/>
      <c r="R70" s="86"/>
      <c r="S70" s="29"/>
      <c r="T70" s="29"/>
    </row>
    <row r="71" spans="2:21" s="20" customFormat="1" ht="18.75">
      <c r="B71" s="19"/>
      <c r="C71" s="28" t="s">
        <v>8</v>
      </c>
      <c r="D71" s="47">
        <f>SUM(D72:D75)</f>
        <v>10</v>
      </c>
      <c r="E71" s="28"/>
      <c r="F71" s="28"/>
      <c r="G71" s="28"/>
      <c r="H71" s="28"/>
      <c r="I71" s="28"/>
      <c r="J71" s="28"/>
      <c r="K71" s="28"/>
      <c r="L71" s="28"/>
      <c r="M71" s="58">
        <f>SUM(M72:M75)</f>
        <v>0.1</v>
      </c>
      <c r="N71" s="28"/>
      <c r="O71" s="28"/>
      <c r="P71" s="28"/>
      <c r="Q71" s="28"/>
      <c r="R71" s="58"/>
      <c r="S71" s="28"/>
      <c r="T71" s="28"/>
    </row>
    <row r="72" spans="2:21" s="20" customFormat="1" ht="37.5">
      <c r="B72" s="19"/>
      <c r="C72" s="92" t="s">
        <v>167</v>
      </c>
      <c r="D72" s="87">
        <v>2.5</v>
      </c>
      <c r="E72" s="25">
        <v>2</v>
      </c>
      <c r="F72" s="92" t="s">
        <v>117</v>
      </c>
      <c r="G72" s="92" t="s">
        <v>117</v>
      </c>
      <c r="H72" s="92" t="s">
        <v>117</v>
      </c>
      <c r="I72" s="92" t="s">
        <v>118</v>
      </c>
      <c r="J72" s="92" t="s">
        <v>116</v>
      </c>
      <c r="K72" s="92" t="s">
        <v>204</v>
      </c>
      <c r="L72" s="22">
        <v>1</v>
      </c>
      <c r="M72" s="59">
        <f>D72*L72/100</f>
        <v>2.5000000000000001E-2</v>
      </c>
      <c r="N72" s="92" t="s">
        <v>218</v>
      </c>
      <c r="O72" s="92" t="s">
        <v>128</v>
      </c>
      <c r="P72" s="92" t="s">
        <v>204</v>
      </c>
      <c r="Q72" s="22"/>
      <c r="R72" s="59"/>
      <c r="S72" s="92"/>
      <c r="T72" s="92" t="s">
        <v>128</v>
      </c>
    </row>
    <row r="73" spans="2:21" s="20" customFormat="1" ht="131.25">
      <c r="B73" s="19"/>
      <c r="C73" s="92" t="s">
        <v>168</v>
      </c>
      <c r="D73" s="87">
        <v>2.5</v>
      </c>
      <c r="E73" s="25">
        <v>95</v>
      </c>
      <c r="F73" s="92" t="s">
        <v>119</v>
      </c>
      <c r="G73" s="92" t="s">
        <v>120</v>
      </c>
      <c r="H73" s="92" t="s">
        <v>138</v>
      </c>
      <c r="I73" s="92" t="s">
        <v>139</v>
      </c>
      <c r="J73" s="92" t="s">
        <v>140</v>
      </c>
      <c r="K73" s="92" t="s">
        <v>204</v>
      </c>
      <c r="L73" s="22">
        <v>1</v>
      </c>
      <c r="M73" s="59">
        <f>D73*L73/100</f>
        <v>2.5000000000000001E-2</v>
      </c>
      <c r="N73" s="92" t="s">
        <v>218</v>
      </c>
      <c r="O73" s="92" t="s">
        <v>129</v>
      </c>
      <c r="P73" s="92" t="s">
        <v>204</v>
      </c>
      <c r="Q73" s="22"/>
      <c r="R73" s="59"/>
      <c r="S73" s="92"/>
      <c r="T73" s="92" t="s">
        <v>129</v>
      </c>
    </row>
    <row r="74" spans="2:21" s="20" customFormat="1" ht="56.25">
      <c r="B74" s="19"/>
      <c r="C74" s="92" t="s">
        <v>169</v>
      </c>
      <c r="D74" s="87">
        <v>2.5</v>
      </c>
      <c r="E74" s="25">
        <v>88</v>
      </c>
      <c r="F74" s="92" t="s">
        <v>90</v>
      </c>
      <c r="G74" s="92" t="s">
        <v>91</v>
      </c>
      <c r="H74" s="92" t="s">
        <v>92</v>
      </c>
      <c r="I74" s="92" t="s">
        <v>88</v>
      </c>
      <c r="J74" s="92" t="s">
        <v>94</v>
      </c>
      <c r="K74" s="92" t="s">
        <v>204</v>
      </c>
      <c r="L74" s="22">
        <v>1</v>
      </c>
      <c r="M74" s="59">
        <f>D74*L74/100</f>
        <v>2.5000000000000001E-2</v>
      </c>
      <c r="N74" s="92" t="s">
        <v>218</v>
      </c>
      <c r="O74" s="92" t="s">
        <v>129</v>
      </c>
      <c r="P74" s="92" t="s">
        <v>204</v>
      </c>
      <c r="Q74" s="22"/>
      <c r="R74" s="59"/>
      <c r="S74" s="92"/>
      <c r="T74" s="92" t="s">
        <v>129</v>
      </c>
    </row>
    <row r="75" spans="2:21" s="20" customFormat="1" ht="56.25">
      <c r="B75" s="19"/>
      <c r="C75" s="92" t="s">
        <v>170</v>
      </c>
      <c r="D75" s="87">
        <v>2.5</v>
      </c>
      <c r="E75" s="25">
        <v>4</v>
      </c>
      <c r="F75" s="92" t="s">
        <v>201</v>
      </c>
      <c r="G75" s="92" t="s">
        <v>200</v>
      </c>
      <c r="H75" s="92" t="s">
        <v>199</v>
      </c>
      <c r="I75" s="92" t="s">
        <v>202</v>
      </c>
      <c r="J75" s="92" t="s">
        <v>121</v>
      </c>
      <c r="K75" s="92" t="s">
        <v>203</v>
      </c>
      <c r="L75" s="22">
        <v>1</v>
      </c>
      <c r="M75" s="59">
        <f>D75*L75/100</f>
        <v>2.5000000000000001E-2</v>
      </c>
      <c r="N75" s="92" t="s">
        <v>218</v>
      </c>
      <c r="O75" s="92" t="s">
        <v>128</v>
      </c>
      <c r="P75" s="92" t="s">
        <v>203</v>
      </c>
      <c r="Q75" s="22"/>
      <c r="R75" s="59"/>
      <c r="S75" s="92"/>
      <c r="T75" s="92" t="s">
        <v>128</v>
      </c>
      <c r="U75" s="20">
        <v>4</v>
      </c>
    </row>
    <row r="76" spans="2:21" s="20" customFormat="1" ht="37.5">
      <c r="B76" s="19"/>
      <c r="C76" s="33" t="s">
        <v>34</v>
      </c>
      <c r="D76" s="46">
        <f>D77</f>
        <v>2.5</v>
      </c>
      <c r="E76" s="34"/>
      <c r="F76" s="34"/>
      <c r="G76" s="34"/>
      <c r="H76" s="34"/>
      <c r="I76" s="34"/>
      <c r="J76" s="35"/>
      <c r="K76" s="35"/>
      <c r="L76" s="35"/>
      <c r="M76" s="85">
        <f>M77</f>
        <v>2.5000000000000001E-2</v>
      </c>
      <c r="N76" s="35"/>
      <c r="O76" s="35"/>
      <c r="P76" s="35"/>
      <c r="Q76" s="35"/>
      <c r="R76" s="85"/>
      <c r="S76" s="35"/>
      <c r="T76" s="35"/>
    </row>
    <row r="77" spans="2:21" s="20" customFormat="1" ht="18.75">
      <c r="B77" s="19"/>
      <c r="C77" s="36" t="s">
        <v>31</v>
      </c>
      <c r="D77" s="47">
        <f>D78</f>
        <v>2.5</v>
      </c>
      <c r="E77" s="37"/>
      <c r="F77" s="37"/>
      <c r="G77" s="37"/>
      <c r="H77" s="37"/>
      <c r="I77" s="37"/>
      <c r="J77" s="38"/>
      <c r="K77" s="38"/>
      <c r="L77" s="38"/>
      <c r="M77" s="61">
        <f>M78</f>
        <v>2.5000000000000001E-2</v>
      </c>
      <c r="N77" s="61"/>
      <c r="O77" s="38"/>
      <c r="P77" s="38"/>
      <c r="Q77" s="38"/>
      <c r="R77" s="61"/>
      <c r="S77" s="61"/>
      <c r="T77" s="38"/>
    </row>
    <row r="78" spans="2:21" s="20" customFormat="1" ht="56.25">
      <c r="B78" s="19"/>
      <c r="C78" s="92" t="s">
        <v>171</v>
      </c>
      <c r="D78" s="87">
        <v>2.5</v>
      </c>
      <c r="E78" s="92" t="s">
        <v>114</v>
      </c>
      <c r="F78" s="92" t="s">
        <v>61</v>
      </c>
      <c r="G78" s="92" t="s">
        <v>115</v>
      </c>
      <c r="H78" s="92" t="s">
        <v>62</v>
      </c>
      <c r="I78" s="92" t="s">
        <v>68</v>
      </c>
      <c r="J78" s="92" t="s">
        <v>114</v>
      </c>
      <c r="K78" s="92" t="s">
        <v>203</v>
      </c>
      <c r="L78" s="22">
        <v>1</v>
      </c>
      <c r="M78" s="60">
        <f>D78*L78/100</f>
        <v>2.5000000000000001E-2</v>
      </c>
      <c r="N78" s="92" t="s">
        <v>218</v>
      </c>
      <c r="O78" s="92" t="s">
        <v>130</v>
      </c>
      <c r="P78" s="92" t="s">
        <v>203</v>
      </c>
      <c r="Q78" s="22"/>
      <c r="R78" s="60"/>
      <c r="S78" s="92"/>
      <c r="T78" s="92" t="s">
        <v>130</v>
      </c>
      <c r="U78" s="20">
        <v>1</v>
      </c>
    </row>
    <row r="79" spans="2:21" s="20" customFormat="1" ht="18.75">
      <c r="B79" s="19"/>
      <c r="C79" s="33" t="s">
        <v>32</v>
      </c>
      <c r="D79" s="53">
        <f>D80</f>
        <v>7.5</v>
      </c>
      <c r="E79" s="34"/>
      <c r="F79" s="34"/>
      <c r="G79" s="34"/>
      <c r="H79" s="34"/>
      <c r="I79" s="34"/>
      <c r="J79" s="35"/>
      <c r="K79" s="35"/>
      <c r="L79" s="35"/>
      <c r="M79" s="85">
        <f>M80</f>
        <v>7.5000000000000011E-2</v>
      </c>
      <c r="N79" s="35"/>
      <c r="O79" s="35"/>
      <c r="P79" s="35"/>
      <c r="Q79" s="35"/>
      <c r="R79" s="85"/>
      <c r="S79" s="35"/>
      <c r="T79" s="35"/>
    </row>
    <row r="80" spans="2:21" s="20" customFormat="1" ht="18.75">
      <c r="B80" s="19"/>
      <c r="C80" s="36" t="s">
        <v>16</v>
      </c>
      <c r="D80" s="52">
        <f>SUM(D81:D83)</f>
        <v>7.5</v>
      </c>
      <c r="E80" s="37"/>
      <c r="F80" s="37"/>
      <c r="G80" s="37"/>
      <c r="H80" s="37"/>
      <c r="I80" s="37"/>
      <c r="J80" s="38"/>
      <c r="K80" s="38"/>
      <c r="L80" s="38"/>
      <c r="M80" s="61">
        <f>SUM(M81:M83)</f>
        <v>7.5000000000000011E-2</v>
      </c>
      <c r="N80" s="38"/>
      <c r="O80" s="38"/>
      <c r="P80" s="38"/>
      <c r="Q80" s="38"/>
      <c r="R80" s="61"/>
      <c r="S80" s="38"/>
      <c r="T80" s="38"/>
    </row>
    <row r="81" spans="2:21" s="20" customFormat="1" ht="131.25">
      <c r="B81" s="19"/>
      <c r="C81" s="92" t="s">
        <v>172</v>
      </c>
      <c r="D81" s="87">
        <v>2.5</v>
      </c>
      <c r="E81" s="92" t="s">
        <v>173</v>
      </c>
      <c r="F81" s="60">
        <v>0</v>
      </c>
      <c r="G81" s="60">
        <v>0</v>
      </c>
      <c r="H81" s="60">
        <v>0</v>
      </c>
      <c r="I81" s="92" t="s">
        <v>266</v>
      </c>
      <c r="J81" s="92" t="s">
        <v>141</v>
      </c>
      <c r="K81" s="92" t="s">
        <v>204</v>
      </c>
      <c r="L81" s="71">
        <v>1</v>
      </c>
      <c r="M81" s="60">
        <f>D81*L81/100</f>
        <v>2.5000000000000001E-2</v>
      </c>
      <c r="N81" s="92" t="s">
        <v>218</v>
      </c>
      <c r="O81" s="92" t="s">
        <v>272</v>
      </c>
      <c r="P81" s="92" t="s">
        <v>204</v>
      </c>
      <c r="Q81" s="71"/>
      <c r="R81" s="60"/>
      <c r="S81" s="92"/>
      <c r="T81" s="92" t="s">
        <v>272</v>
      </c>
    </row>
    <row r="82" spans="2:21" s="20" customFormat="1" ht="75">
      <c r="B82" s="19"/>
      <c r="C82" s="92" t="s">
        <v>198</v>
      </c>
      <c r="D82" s="91">
        <v>2.5</v>
      </c>
      <c r="E82" s="92" t="s">
        <v>78</v>
      </c>
      <c r="F82" s="60">
        <v>0</v>
      </c>
      <c r="G82" s="60">
        <v>0</v>
      </c>
      <c r="H82" s="60">
        <v>0</v>
      </c>
      <c r="I82" s="60">
        <v>0</v>
      </c>
      <c r="J82" s="92" t="s">
        <v>78</v>
      </c>
      <c r="K82" s="92" t="s">
        <v>204</v>
      </c>
      <c r="L82" s="22">
        <v>1</v>
      </c>
      <c r="M82" s="60">
        <f>D82*L82/100</f>
        <v>2.5000000000000001E-2</v>
      </c>
      <c r="N82" s="92" t="s">
        <v>218</v>
      </c>
      <c r="O82" s="92" t="s">
        <v>273</v>
      </c>
      <c r="P82" s="92" t="s">
        <v>204</v>
      </c>
      <c r="Q82" s="22"/>
      <c r="R82" s="60"/>
      <c r="S82" s="92"/>
      <c r="T82" s="92" t="s">
        <v>273</v>
      </c>
    </row>
    <row r="83" spans="2:21" s="20" customFormat="1" ht="37.5">
      <c r="B83" s="19"/>
      <c r="C83" s="92" t="s">
        <v>174</v>
      </c>
      <c r="D83" s="87">
        <v>2.5</v>
      </c>
      <c r="E83" s="92" t="s">
        <v>245</v>
      </c>
      <c r="F83" s="60">
        <v>0</v>
      </c>
      <c r="G83" s="60">
        <v>0</v>
      </c>
      <c r="H83" s="60">
        <v>0</v>
      </c>
      <c r="I83" s="60">
        <v>0</v>
      </c>
      <c r="J83" s="92" t="s">
        <v>245</v>
      </c>
      <c r="K83" s="92" t="s">
        <v>204</v>
      </c>
      <c r="L83" s="22">
        <v>1</v>
      </c>
      <c r="M83" s="60">
        <f>D83*L83/100</f>
        <v>2.5000000000000001E-2</v>
      </c>
      <c r="N83" s="92" t="s">
        <v>218</v>
      </c>
      <c r="O83" s="92" t="s">
        <v>274</v>
      </c>
      <c r="P83" s="92" t="s">
        <v>204</v>
      </c>
      <c r="Q83" s="22"/>
      <c r="R83" s="60"/>
      <c r="S83" s="92"/>
      <c r="T83" s="92" t="s">
        <v>274</v>
      </c>
      <c r="U83" s="20">
        <v>3</v>
      </c>
    </row>
    <row r="84" spans="2:21" s="20" customFormat="1" ht="18.75">
      <c r="B84" s="19"/>
      <c r="C84" s="44" t="s">
        <v>191</v>
      </c>
      <c r="D84" s="55">
        <f>D79+D76+D70</f>
        <v>20</v>
      </c>
      <c r="E84" s="39"/>
      <c r="F84" s="39"/>
      <c r="G84" s="39"/>
      <c r="H84" s="39"/>
      <c r="I84" s="39"/>
      <c r="J84" s="40"/>
      <c r="K84" s="40"/>
      <c r="L84" s="40"/>
      <c r="M84" s="62">
        <f>M70+M76+M79</f>
        <v>0.2</v>
      </c>
      <c r="N84" s="62"/>
      <c r="O84" s="41"/>
      <c r="P84" s="40"/>
      <c r="Q84" s="40"/>
      <c r="R84" s="62"/>
      <c r="S84" s="62"/>
      <c r="T84" s="41"/>
      <c r="U84" s="20">
        <f>SUM(U9:U83)</f>
        <v>43</v>
      </c>
    </row>
    <row r="85" spans="2:21" s="20" customFormat="1" ht="18.75">
      <c r="B85" s="19"/>
      <c r="C85" s="44" t="s">
        <v>193</v>
      </c>
      <c r="D85" s="75">
        <f>D35+D47+D68+D84</f>
        <v>100</v>
      </c>
      <c r="E85" s="39"/>
      <c r="F85" s="39"/>
      <c r="G85" s="39"/>
      <c r="H85" s="39"/>
      <c r="I85" s="39"/>
      <c r="J85" s="40"/>
      <c r="K85" s="40"/>
      <c r="L85" s="40"/>
      <c r="M85" s="62">
        <f>M35+M47+M68+M84</f>
        <v>1.6214999999999997</v>
      </c>
      <c r="N85" s="62"/>
      <c r="O85" s="41"/>
      <c r="P85" s="40"/>
      <c r="Q85" s="40"/>
      <c r="R85" s="62"/>
      <c r="S85" s="62"/>
      <c r="T85" s="41"/>
    </row>
  </sheetData>
  <mergeCells count="14">
    <mergeCell ref="C2:T2"/>
    <mergeCell ref="P6:T6"/>
    <mergeCell ref="C8:M8"/>
    <mergeCell ref="N8:AB8"/>
    <mergeCell ref="C36:M36"/>
    <mergeCell ref="N6:O6"/>
    <mergeCell ref="C3:T3"/>
    <mergeCell ref="C69:M69"/>
    <mergeCell ref="C4:M4"/>
    <mergeCell ref="C6:C7"/>
    <mergeCell ref="D6:D7"/>
    <mergeCell ref="E6:E7"/>
    <mergeCell ref="F6:J6"/>
    <mergeCell ref="K6:M6"/>
  </mergeCells>
  <pageMargins left="0.70866141732283472" right="0.70866141732283472" top="0.74803149606299213" bottom="0.74803149606299213" header="0.31496062992125984" footer="0.31496062992125984"/>
  <pageSetup paperSize="9" scale="64" firstPageNumber="3" orientation="landscape" useFirstPageNumber="1" r:id="rId1"/>
  <rowBreaks count="2" manualBreakCount="2">
    <brk id="24" max="19" man="1"/>
    <brk id="72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S100"/>
  <sheetViews>
    <sheetView view="pageBreakPreview" zoomScale="85" zoomScaleNormal="85" zoomScaleSheetLayoutView="85" workbookViewId="0">
      <pane ySplit="4" topLeftCell="A11" activePane="bottomLeft" state="frozen"/>
      <selection pane="bottomLeft" activeCell="G10" sqref="G10"/>
    </sheetView>
  </sheetViews>
  <sheetFormatPr defaultColWidth="9.140625" defaultRowHeight="21.75"/>
  <cols>
    <col min="1" max="1" width="32.5703125" style="174" customWidth="1"/>
    <col min="2" max="2" width="12" style="175" customWidth="1"/>
    <col min="3" max="3" width="9.85546875" style="176" customWidth="1"/>
    <col min="4" max="13" width="7.5703125" style="176" customWidth="1"/>
    <col min="14" max="15" width="7.42578125" style="102" customWidth="1"/>
    <col min="16" max="16" width="8.5703125" style="102" customWidth="1"/>
    <col min="17" max="17" width="10.140625" style="102" bestFit="1" customWidth="1"/>
    <col min="18" max="18" width="7.5703125" style="102" customWidth="1"/>
    <col min="19" max="19" width="9.140625" style="102"/>
    <col min="20" max="20" width="11.140625" style="102" bestFit="1" customWidth="1"/>
    <col min="21" max="16384" width="9.140625" style="102"/>
  </cols>
  <sheetData>
    <row r="1" spans="1:18" ht="45" customHeight="1">
      <c r="A1" s="213" t="s">
        <v>280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</row>
    <row r="2" spans="1:18" ht="24" customHeight="1">
      <c r="A2" s="214" t="s">
        <v>281</v>
      </c>
      <c r="B2" s="214" t="s">
        <v>282</v>
      </c>
      <c r="C2" s="214" t="s">
        <v>283</v>
      </c>
      <c r="D2" s="214" t="s">
        <v>284</v>
      </c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</row>
    <row r="3" spans="1:18" s="103" customFormat="1" ht="19.5" customHeight="1">
      <c r="A3" s="214"/>
      <c r="B3" s="214"/>
      <c r="C3" s="214"/>
      <c r="D3" s="212" t="s">
        <v>285</v>
      </c>
      <c r="E3" s="212" t="s">
        <v>286</v>
      </c>
      <c r="F3" s="212" t="s">
        <v>287</v>
      </c>
      <c r="G3" s="212" t="s">
        <v>288</v>
      </c>
      <c r="H3" s="212" t="s">
        <v>289</v>
      </c>
      <c r="I3" s="212" t="s">
        <v>290</v>
      </c>
      <c r="J3" s="212" t="s">
        <v>291</v>
      </c>
      <c r="K3" s="212" t="s">
        <v>292</v>
      </c>
      <c r="L3" s="212" t="s">
        <v>293</v>
      </c>
      <c r="M3" s="212" t="s">
        <v>294</v>
      </c>
      <c r="N3" s="212" t="s">
        <v>295</v>
      </c>
      <c r="O3" s="211" t="s">
        <v>296</v>
      </c>
      <c r="P3" s="211"/>
      <c r="Q3" s="211"/>
      <c r="R3" s="211"/>
    </row>
    <row r="4" spans="1:18" s="105" customFormat="1" ht="112.5" customHeight="1">
      <c r="A4" s="214"/>
      <c r="B4" s="214"/>
      <c r="C4" s="214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104" t="s">
        <v>297</v>
      </c>
      <c r="P4" s="104" t="s">
        <v>298</v>
      </c>
      <c r="Q4" s="104" t="s">
        <v>299</v>
      </c>
      <c r="R4" s="104" t="s">
        <v>300</v>
      </c>
    </row>
    <row r="5" spans="1:18" s="106" customFormat="1" ht="24" customHeight="1">
      <c r="A5" s="208" t="s">
        <v>9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</row>
    <row r="6" spans="1:18" s="106" customFormat="1" ht="48" customHeight="1">
      <c r="A6" s="208" t="s">
        <v>301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</row>
    <row r="7" spans="1:18" s="106" customFormat="1" ht="24" customHeight="1">
      <c r="A7" s="208" t="s">
        <v>302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</row>
    <row r="8" spans="1:18" s="113" customFormat="1" ht="51.75" customHeight="1">
      <c r="A8" s="107" t="s">
        <v>303</v>
      </c>
      <c r="B8" s="108">
        <v>2.35</v>
      </c>
      <c r="C8" s="108">
        <v>5</v>
      </c>
      <c r="D8" s="109">
        <v>3</v>
      </c>
      <c r="E8" s="109">
        <v>3.5</v>
      </c>
      <c r="F8" s="109">
        <v>5</v>
      </c>
      <c r="G8" s="109">
        <v>5</v>
      </c>
      <c r="H8" s="109">
        <v>5</v>
      </c>
      <c r="I8" s="109">
        <v>5</v>
      </c>
      <c r="J8" s="110"/>
      <c r="K8" s="110"/>
      <c r="L8" s="111" t="s">
        <v>304</v>
      </c>
      <c r="M8" s="112"/>
      <c r="N8" s="112"/>
      <c r="O8" s="112"/>
      <c r="P8" s="112"/>
      <c r="Q8" s="112"/>
      <c r="R8" s="112"/>
    </row>
    <row r="9" spans="1:18" s="113" customFormat="1" ht="71.25" customHeight="1">
      <c r="A9" s="107" t="s">
        <v>144</v>
      </c>
      <c r="B9" s="108">
        <v>2.35</v>
      </c>
      <c r="C9" s="108">
        <v>8</v>
      </c>
      <c r="D9" s="109">
        <v>3</v>
      </c>
      <c r="E9" s="109">
        <v>1</v>
      </c>
      <c r="F9" s="114">
        <v>0</v>
      </c>
      <c r="G9" s="109">
        <v>2</v>
      </c>
      <c r="H9" s="109">
        <v>1</v>
      </c>
      <c r="I9" s="109">
        <v>3</v>
      </c>
      <c r="J9" s="110"/>
      <c r="K9" s="110"/>
      <c r="L9" s="111" t="s">
        <v>305</v>
      </c>
      <c r="M9" s="112"/>
      <c r="N9" s="112"/>
      <c r="O9" s="112"/>
      <c r="P9" s="112"/>
      <c r="Q9" s="112"/>
      <c r="R9" s="112"/>
    </row>
    <row r="10" spans="1:18" s="113" customFormat="1" ht="74.25" customHeight="1">
      <c r="A10" s="107" t="s">
        <v>145</v>
      </c>
      <c r="B10" s="108">
        <v>2.35</v>
      </c>
      <c r="C10" s="108">
        <v>3</v>
      </c>
      <c r="D10" s="114">
        <v>0</v>
      </c>
      <c r="E10" s="109">
        <v>1</v>
      </c>
      <c r="F10" s="109">
        <v>1</v>
      </c>
      <c r="G10" s="109">
        <v>1</v>
      </c>
      <c r="H10" s="109">
        <v>1</v>
      </c>
      <c r="I10" s="109">
        <v>3</v>
      </c>
      <c r="J10" s="112"/>
      <c r="K10" s="112"/>
      <c r="L10" s="111" t="s">
        <v>304</v>
      </c>
      <c r="M10" s="112"/>
      <c r="N10" s="112"/>
      <c r="O10" s="112"/>
      <c r="P10" s="112"/>
      <c r="Q10" s="112"/>
      <c r="R10" s="112"/>
    </row>
    <row r="11" spans="1:18" s="113" customFormat="1" ht="72">
      <c r="A11" s="107" t="s">
        <v>306</v>
      </c>
      <c r="B11" s="108">
        <v>2.35</v>
      </c>
      <c r="C11" s="108">
        <v>5</v>
      </c>
      <c r="D11" s="114">
        <v>0</v>
      </c>
      <c r="E11" s="114">
        <v>0</v>
      </c>
      <c r="F11" s="114">
        <v>0</v>
      </c>
      <c r="G11" s="109">
        <v>1</v>
      </c>
      <c r="H11" s="109">
        <v>1</v>
      </c>
      <c r="I11" s="109">
        <v>3</v>
      </c>
      <c r="J11" s="112"/>
      <c r="K11" s="112"/>
      <c r="L11" s="111" t="s">
        <v>304</v>
      </c>
      <c r="M11" s="112"/>
      <c r="N11" s="112"/>
      <c r="O11" s="112"/>
      <c r="P11" s="112"/>
      <c r="Q11" s="112"/>
      <c r="R11" s="112"/>
    </row>
    <row r="12" spans="1:18" s="113" customFormat="1" ht="74.25" customHeight="1">
      <c r="A12" s="107" t="s">
        <v>307</v>
      </c>
      <c r="B12" s="108">
        <v>2.35</v>
      </c>
      <c r="C12" s="108">
        <v>5</v>
      </c>
      <c r="D12" s="114">
        <v>0</v>
      </c>
      <c r="E12" s="114">
        <v>0</v>
      </c>
      <c r="F12" s="109">
        <v>2</v>
      </c>
      <c r="G12" s="109">
        <v>1</v>
      </c>
      <c r="H12" s="109">
        <v>1</v>
      </c>
      <c r="I12" s="109">
        <v>2</v>
      </c>
      <c r="J12" s="112"/>
      <c r="K12" s="112"/>
      <c r="L12" s="111" t="s">
        <v>308</v>
      </c>
      <c r="M12" s="112"/>
      <c r="N12" s="112"/>
      <c r="O12" s="112"/>
      <c r="P12" s="112"/>
      <c r="Q12" s="112"/>
      <c r="R12" s="112"/>
    </row>
    <row r="13" spans="1:18" s="113" customFormat="1" ht="72">
      <c r="A13" s="107" t="s">
        <v>309</v>
      </c>
      <c r="B13" s="108">
        <v>2.35</v>
      </c>
      <c r="C13" s="108">
        <v>8</v>
      </c>
      <c r="D13" s="114">
        <v>0</v>
      </c>
      <c r="E13" s="109">
        <v>1</v>
      </c>
      <c r="F13" s="114">
        <v>0</v>
      </c>
      <c r="G13" s="109">
        <v>2</v>
      </c>
      <c r="H13" s="109">
        <v>1</v>
      </c>
      <c r="I13" s="109">
        <v>1</v>
      </c>
      <c r="J13" s="112"/>
      <c r="K13" s="112"/>
      <c r="L13" s="111" t="s">
        <v>310</v>
      </c>
      <c r="M13" s="112"/>
      <c r="N13" s="112"/>
      <c r="O13" s="112"/>
      <c r="P13" s="112"/>
      <c r="Q13" s="112"/>
      <c r="R13" s="112"/>
    </row>
    <row r="14" spans="1:18" s="113" customFormat="1" ht="76.5" customHeight="1">
      <c r="A14" s="107" t="s">
        <v>311</v>
      </c>
      <c r="B14" s="108">
        <v>2.35</v>
      </c>
      <c r="C14" s="108">
        <v>50</v>
      </c>
      <c r="D14" s="114">
        <v>0</v>
      </c>
      <c r="E14" s="109">
        <v>6</v>
      </c>
      <c r="F14" s="114">
        <v>0</v>
      </c>
      <c r="G14" s="114">
        <v>0</v>
      </c>
      <c r="H14" s="109">
        <v>30</v>
      </c>
      <c r="I14" s="109">
        <v>5</v>
      </c>
      <c r="J14" s="112"/>
      <c r="K14" s="112"/>
      <c r="L14" s="111" t="s">
        <v>312</v>
      </c>
      <c r="M14" s="112"/>
      <c r="N14" s="112"/>
      <c r="O14" s="112"/>
      <c r="P14" s="112"/>
      <c r="Q14" s="112"/>
      <c r="R14" s="112"/>
    </row>
    <row r="15" spans="1:18" s="113" customFormat="1" ht="96.75" customHeight="1">
      <c r="A15" s="107" t="s">
        <v>146</v>
      </c>
      <c r="B15" s="108">
        <v>2.35</v>
      </c>
      <c r="C15" s="108">
        <v>5</v>
      </c>
      <c r="D15" s="114">
        <v>0</v>
      </c>
      <c r="E15" s="114">
        <v>0</v>
      </c>
      <c r="F15" s="115">
        <v>1</v>
      </c>
      <c r="G15" s="114">
        <v>0</v>
      </c>
      <c r="H15" s="109">
        <v>1</v>
      </c>
      <c r="I15" s="109">
        <v>1</v>
      </c>
      <c r="J15" s="112"/>
      <c r="K15" s="112"/>
      <c r="L15" s="111" t="s">
        <v>313</v>
      </c>
      <c r="M15" s="112"/>
      <c r="N15" s="112"/>
      <c r="O15" s="112"/>
      <c r="P15" s="112"/>
      <c r="Q15" s="112"/>
      <c r="R15" s="112"/>
    </row>
    <row r="16" spans="1:18" s="119" customFormat="1" ht="24">
      <c r="A16" s="116" t="s">
        <v>314</v>
      </c>
      <c r="B16" s="117">
        <f>SUM(B8:B15)</f>
        <v>18.8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</row>
    <row r="17" spans="1:18" s="106" customFormat="1" ht="24">
      <c r="A17" s="209" t="s">
        <v>315</v>
      </c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</row>
    <row r="18" spans="1:18" s="106" customFormat="1" ht="24">
      <c r="A18" s="209" t="s">
        <v>316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</row>
    <row r="19" spans="1:18" s="113" customFormat="1" ht="72">
      <c r="A19" s="120" t="s">
        <v>147</v>
      </c>
      <c r="B19" s="108">
        <v>2.35</v>
      </c>
      <c r="C19" s="108">
        <v>7</v>
      </c>
      <c r="D19" s="108">
        <v>7</v>
      </c>
      <c r="E19" s="108">
        <v>1</v>
      </c>
      <c r="F19" s="108">
        <v>1</v>
      </c>
      <c r="G19" s="108">
        <v>1</v>
      </c>
      <c r="H19" s="108">
        <v>2</v>
      </c>
      <c r="I19" s="108">
        <v>3</v>
      </c>
      <c r="J19" s="112"/>
      <c r="K19" s="112"/>
      <c r="L19" s="111" t="s">
        <v>305</v>
      </c>
      <c r="M19" s="112"/>
      <c r="N19" s="112"/>
      <c r="O19" s="112"/>
      <c r="P19" s="112"/>
      <c r="Q19" s="111" t="s">
        <v>317</v>
      </c>
      <c r="R19" s="112"/>
    </row>
    <row r="20" spans="1:18" s="113" customFormat="1" ht="120">
      <c r="A20" s="121" t="s">
        <v>148</v>
      </c>
      <c r="B20" s="108">
        <v>2.35</v>
      </c>
      <c r="C20" s="108" t="s">
        <v>318</v>
      </c>
      <c r="D20" s="112"/>
      <c r="E20" s="108" t="s">
        <v>319</v>
      </c>
      <c r="F20" s="108" t="s">
        <v>320</v>
      </c>
      <c r="G20" s="108" t="s">
        <v>321</v>
      </c>
      <c r="H20" s="108" t="s">
        <v>322</v>
      </c>
      <c r="I20" s="122" t="s">
        <v>323</v>
      </c>
      <c r="J20" s="112"/>
      <c r="K20" s="112"/>
      <c r="L20" s="112"/>
      <c r="M20" s="112"/>
      <c r="N20" s="112"/>
      <c r="O20" s="112"/>
      <c r="P20" s="112"/>
      <c r="Q20" s="111" t="s">
        <v>324</v>
      </c>
      <c r="R20" s="112"/>
    </row>
    <row r="21" spans="1:18" s="113" customFormat="1" ht="120">
      <c r="A21" s="121" t="s">
        <v>149</v>
      </c>
      <c r="B21" s="108">
        <v>2.35</v>
      </c>
      <c r="C21" s="108">
        <v>30</v>
      </c>
      <c r="D21" s="112"/>
      <c r="E21" s="108">
        <v>6</v>
      </c>
      <c r="F21" s="108">
        <v>6</v>
      </c>
      <c r="G21" s="108">
        <v>6</v>
      </c>
      <c r="H21" s="108">
        <v>6</v>
      </c>
      <c r="I21" s="108">
        <v>6</v>
      </c>
      <c r="J21" s="112"/>
      <c r="K21" s="112"/>
      <c r="L21" s="112"/>
      <c r="M21" s="112"/>
      <c r="N21" s="112"/>
      <c r="O21" s="112"/>
      <c r="P21" s="112"/>
      <c r="Q21" s="111" t="s">
        <v>325</v>
      </c>
      <c r="R21" s="112"/>
    </row>
    <row r="22" spans="1:18" s="119" customFormat="1" ht="24">
      <c r="A22" s="116" t="s">
        <v>314</v>
      </c>
      <c r="B22" s="118">
        <f>SUM(B19:B21)</f>
        <v>7.0500000000000007</v>
      </c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</row>
    <row r="23" spans="1:18" s="123" customFormat="1" ht="24">
      <c r="A23" s="208" t="s">
        <v>326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</row>
    <row r="24" spans="1:18" s="123" customFormat="1" ht="24">
      <c r="A24" s="208" t="s">
        <v>327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</row>
    <row r="25" spans="1:18" s="113" customFormat="1" ht="74.25" customHeight="1">
      <c r="A25" s="121" t="s">
        <v>150</v>
      </c>
      <c r="B25" s="108">
        <v>2.35</v>
      </c>
      <c r="C25" s="108">
        <v>70</v>
      </c>
      <c r="D25" s="108">
        <v>14</v>
      </c>
      <c r="E25" s="108">
        <v>19</v>
      </c>
      <c r="F25" s="108">
        <v>8</v>
      </c>
      <c r="G25" s="108">
        <v>7</v>
      </c>
      <c r="H25" s="108">
        <v>10</v>
      </c>
      <c r="I25" s="108">
        <v>4</v>
      </c>
      <c r="J25" s="109">
        <v>2</v>
      </c>
      <c r="K25" s="108">
        <v>1</v>
      </c>
      <c r="L25" s="108">
        <v>5</v>
      </c>
      <c r="M25" s="109">
        <v>2</v>
      </c>
      <c r="N25" s="112"/>
      <c r="O25" s="112"/>
      <c r="P25" s="108">
        <v>3</v>
      </c>
      <c r="Q25" s="111" t="s">
        <v>308</v>
      </c>
      <c r="R25" s="108">
        <v>1</v>
      </c>
    </row>
    <row r="26" spans="1:18" s="113" customFormat="1" ht="120">
      <c r="A26" s="121" t="s">
        <v>151</v>
      </c>
      <c r="B26" s="108">
        <v>2.35</v>
      </c>
      <c r="C26" s="108">
        <v>3</v>
      </c>
      <c r="D26" s="114">
        <v>0</v>
      </c>
      <c r="E26" s="108">
        <v>1</v>
      </c>
      <c r="F26" s="108">
        <v>1</v>
      </c>
      <c r="G26" s="108">
        <v>1</v>
      </c>
      <c r="H26" s="108">
        <v>1</v>
      </c>
      <c r="I26" s="108">
        <v>1</v>
      </c>
      <c r="J26" s="112"/>
      <c r="K26" s="112"/>
      <c r="L26" s="111" t="s">
        <v>328</v>
      </c>
      <c r="M26" s="112"/>
      <c r="N26" s="112"/>
      <c r="O26" s="112"/>
      <c r="P26" s="112"/>
      <c r="Q26" s="111" t="s">
        <v>305</v>
      </c>
      <c r="R26" s="112"/>
    </row>
    <row r="27" spans="1:18" s="119" customFormat="1" ht="24">
      <c r="A27" s="116" t="s">
        <v>314</v>
      </c>
      <c r="B27" s="117">
        <f>SUM(B25:B26)</f>
        <v>4.7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</row>
    <row r="28" spans="1:18" s="124" customFormat="1" ht="51.75" customHeight="1">
      <c r="A28" s="208" t="s">
        <v>329</v>
      </c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</row>
    <row r="29" spans="1:18" s="124" customFormat="1" ht="24">
      <c r="A29" s="208" t="s">
        <v>330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</row>
    <row r="30" spans="1:18" s="113" customFormat="1" ht="48">
      <c r="A30" s="121" t="s">
        <v>152</v>
      </c>
      <c r="B30" s="108">
        <v>2.35</v>
      </c>
      <c r="C30" s="125">
        <v>6</v>
      </c>
      <c r="D30" s="109">
        <v>3</v>
      </c>
      <c r="E30" s="126">
        <v>1</v>
      </c>
      <c r="F30" s="109">
        <v>2</v>
      </c>
      <c r="G30" s="114">
        <v>0</v>
      </c>
      <c r="H30" s="127">
        <v>2</v>
      </c>
      <c r="I30" s="127">
        <v>1</v>
      </c>
      <c r="J30" s="112"/>
      <c r="K30" s="112"/>
      <c r="L30" s="112"/>
      <c r="M30" s="111" t="s">
        <v>310</v>
      </c>
      <c r="N30" s="112"/>
      <c r="O30" s="112"/>
      <c r="P30" s="112"/>
      <c r="Q30" s="112"/>
      <c r="R30" s="112"/>
    </row>
    <row r="31" spans="1:18" s="113" customFormat="1" ht="96">
      <c r="A31" s="121" t="s">
        <v>331</v>
      </c>
      <c r="B31" s="108">
        <v>2.35</v>
      </c>
      <c r="C31" s="125">
        <v>5</v>
      </c>
      <c r="D31" s="114">
        <v>0</v>
      </c>
      <c r="E31" s="128" t="s">
        <v>332</v>
      </c>
      <c r="F31" s="128" t="s">
        <v>333</v>
      </c>
      <c r="G31" s="114">
        <v>0</v>
      </c>
      <c r="H31" s="109" t="s">
        <v>334</v>
      </c>
      <c r="I31" s="109" t="s">
        <v>335</v>
      </c>
      <c r="J31" s="112"/>
      <c r="K31" s="112"/>
      <c r="L31" s="112"/>
      <c r="M31" s="111" t="s">
        <v>304</v>
      </c>
      <c r="N31" s="112"/>
      <c r="O31" s="112"/>
      <c r="P31" s="112"/>
      <c r="Q31" s="112"/>
      <c r="R31" s="112"/>
    </row>
    <row r="32" spans="1:18" s="113" customFormat="1" ht="45" customHeight="1">
      <c r="A32" s="121" t="s">
        <v>336</v>
      </c>
      <c r="B32" s="108">
        <v>2.35</v>
      </c>
      <c r="C32" s="125">
        <v>3</v>
      </c>
      <c r="D32" s="114">
        <v>0</v>
      </c>
      <c r="E32" s="114">
        <v>0</v>
      </c>
      <c r="F32" s="115">
        <v>2</v>
      </c>
      <c r="G32" s="114">
        <v>0</v>
      </c>
      <c r="H32" s="129">
        <v>0</v>
      </c>
      <c r="I32" s="129">
        <v>0</v>
      </c>
      <c r="J32" s="112"/>
      <c r="K32" s="112"/>
      <c r="L32" s="112"/>
      <c r="M32" s="130" t="s">
        <v>337</v>
      </c>
      <c r="N32" s="112"/>
      <c r="O32" s="109">
        <v>1</v>
      </c>
      <c r="P32" s="112"/>
      <c r="Q32" s="112"/>
      <c r="R32" s="112"/>
    </row>
    <row r="33" spans="1:18" s="113" customFormat="1" ht="96">
      <c r="A33" s="121" t="s">
        <v>153</v>
      </c>
      <c r="B33" s="131">
        <v>2.4</v>
      </c>
      <c r="C33" s="125">
        <v>1</v>
      </c>
      <c r="D33" s="114">
        <v>0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2"/>
      <c r="K33" s="112"/>
      <c r="L33" s="112"/>
      <c r="M33" s="111" t="s">
        <v>328</v>
      </c>
      <c r="N33" s="112"/>
      <c r="O33" s="112"/>
      <c r="P33" s="112"/>
      <c r="Q33" s="112"/>
      <c r="R33" s="112"/>
    </row>
    <row r="34" spans="1:18" s="119" customFormat="1" ht="24">
      <c r="A34" s="116" t="s">
        <v>314</v>
      </c>
      <c r="B34" s="117">
        <f>SUM(B30:B33)</f>
        <v>9.4500000000000011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</row>
    <row r="35" spans="1:18" s="137" customFormat="1" ht="24">
      <c r="A35" s="132" t="s">
        <v>338</v>
      </c>
      <c r="B35" s="133">
        <f>B16+B22+B27+B34</f>
        <v>40</v>
      </c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5"/>
      <c r="O35" s="136"/>
      <c r="P35" s="136"/>
      <c r="Q35" s="136"/>
      <c r="R35" s="136"/>
    </row>
    <row r="36" spans="1:18" s="124" customFormat="1" ht="24">
      <c r="A36" s="208" t="s">
        <v>339</v>
      </c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</row>
    <row r="37" spans="1:18" s="124" customFormat="1" ht="24">
      <c r="A37" s="208" t="s">
        <v>340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</row>
    <row r="38" spans="1:18" s="124" customFormat="1" ht="24">
      <c r="A38" s="208" t="s">
        <v>341</v>
      </c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</row>
    <row r="39" spans="1:18" s="138" customFormat="1" ht="69.75" customHeight="1">
      <c r="A39" s="121" t="s">
        <v>154</v>
      </c>
      <c r="B39" s="131">
        <v>1.65</v>
      </c>
      <c r="C39" s="125">
        <v>50</v>
      </c>
      <c r="D39" s="111" t="s">
        <v>312</v>
      </c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</row>
    <row r="40" spans="1:18" s="138" customFormat="1" ht="72">
      <c r="A40" s="121" t="s">
        <v>155</v>
      </c>
      <c r="B40" s="131">
        <v>1.65</v>
      </c>
      <c r="C40" s="125">
        <v>20</v>
      </c>
      <c r="D40" s="111" t="s">
        <v>342</v>
      </c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</row>
    <row r="41" spans="1:18" s="138" customFormat="1" ht="71.25" customHeight="1">
      <c r="A41" s="121" t="s">
        <v>156</v>
      </c>
      <c r="B41" s="131">
        <v>1.65</v>
      </c>
      <c r="C41" s="125">
        <v>80</v>
      </c>
      <c r="D41" s="111" t="s">
        <v>343</v>
      </c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</row>
    <row r="42" spans="1:18" s="138" customFormat="1" ht="122.25" customHeight="1">
      <c r="A42" s="121" t="s">
        <v>344</v>
      </c>
      <c r="B42" s="131">
        <v>1.65</v>
      </c>
      <c r="C42" s="125">
        <v>300</v>
      </c>
      <c r="D42" s="111" t="s">
        <v>345</v>
      </c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</row>
    <row r="43" spans="1:18" s="119" customFormat="1" ht="24">
      <c r="A43" s="116" t="s">
        <v>314</v>
      </c>
      <c r="B43" s="117">
        <f>SUM(B39:B42)</f>
        <v>6.6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</row>
    <row r="44" spans="1:18" s="139" customFormat="1" ht="24">
      <c r="A44" s="208" t="s">
        <v>4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</row>
    <row r="45" spans="1:18" s="139" customFormat="1" ht="24">
      <c r="A45" s="208" t="s">
        <v>157</v>
      </c>
      <c r="B45" s="208"/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</row>
    <row r="46" spans="1:18" s="138" customFormat="1" ht="117.75" customHeight="1">
      <c r="A46" s="121" t="s">
        <v>346</v>
      </c>
      <c r="B46" s="131">
        <v>1.65</v>
      </c>
      <c r="C46" s="108">
        <v>86</v>
      </c>
      <c r="D46" s="111" t="s">
        <v>347</v>
      </c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</row>
    <row r="47" spans="1:18" s="138" customFormat="1" ht="123" customHeight="1">
      <c r="A47" s="121" t="s">
        <v>348</v>
      </c>
      <c r="B47" s="131">
        <v>1.75</v>
      </c>
      <c r="C47" s="108">
        <v>20</v>
      </c>
      <c r="D47" s="111" t="s">
        <v>342</v>
      </c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</row>
    <row r="48" spans="1:18" s="119" customFormat="1" ht="24">
      <c r="A48" s="116" t="s">
        <v>314</v>
      </c>
      <c r="B48" s="117">
        <f>SUM(B46:B47)</f>
        <v>3.4</v>
      </c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</row>
    <row r="49" spans="1:18" s="142" customFormat="1" ht="24">
      <c r="A49" s="132" t="s">
        <v>349</v>
      </c>
      <c r="B49" s="133">
        <f>B43+B48</f>
        <v>10</v>
      </c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32"/>
      <c r="O49" s="141"/>
      <c r="P49" s="141"/>
      <c r="Q49" s="141"/>
      <c r="R49" s="141"/>
    </row>
    <row r="50" spans="1:18" s="143" customFormat="1" ht="21" customHeight="1">
      <c r="A50" s="208" t="s">
        <v>350</v>
      </c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</row>
    <row r="51" spans="1:18" s="143" customFormat="1" ht="24" customHeight="1">
      <c r="A51" s="208" t="s">
        <v>351</v>
      </c>
      <c r="B51" s="208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</row>
    <row r="52" spans="1:18" s="143" customFormat="1" ht="24">
      <c r="A52" s="208" t="s">
        <v>15</v>
      </c>
      <c r="B52" s="208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</row>
    <row r="53" spans="1:18" s="146" customFormat="1" ht="73.5" customHeight="1">
      <c r="A53" s="144" t="s">
        <v>158</v>
      </c>
      <c r="B53" s="131">
        <v>2.5</v>
      </c>
      <c r="C53" s="108">
        <v>92</v>
      </c>
      <c r="D53" s="108">
        <v>90</v>
      </c>
      <c r="E53" s="145">
        <v>80.19</v>
      </c>
      <c r="F53" s="108">
        <v>85</v>
      </c>
      <c r="G53" s="108">
        <v>76</v>
      </c>
      <c r="H53" s="108">
        <v>92</v>
      </c>
      <c r="I53" s="108">
        <v>70</v>
      </c>
      <c r="J53" s="112"/>
      <c r="K53" s="112"/>
      <c r="L53" s="112"/>
      <c r="M53" s="112"/>
      <c r="N53" s="112"/>
      <c r="O53" s="111" t="s">
        <v>352</v>
      </c>
      <c r="P53" s="112"/>
      <c r="Q53" s="112"/>
      <c r="R53" s="112"/>
    </row>
    <row r="54" spans="1:18" s="146" customFormat="1" ht="96">
      <c r="A54" s="144" t="s">
        <v>353</v>
      </c>
      <c r="B54" s="131">
        <v>2.5</v>
      </c>
      <c r="C54" s="108">
        <v>60</v>
      </c>
      <c r="D54" s="109">
        <v>15</v>
      </c>
      <c r="E54" s="147">
        <v>13.4</v>
      </c>
      <c r="F54" s="109">
        <v>60</v>
      </c>
      <c r="G54" s="109">
        <v>85</v>
      </c>
      <c r="H54" s="109">
        <v>60</v>
      </c>
      <c r="I54" s="109">
        <v>10</v>
      </c>
      <c r="J54" s="112"/>
      <c r="K54" s="112"/>
      <c r="L54" s="112"/>
      <c r="M54" s="111" t="s">
        <v>354</v>
      </c>
      <c r="N54" s="112"/>
      <c r="O54" s="112"/>
      <c r="P54" s="112"/>
      <c r="Q54" s="112"/>
      <c r="R54" s="112"/>
    </row>
    <row r="55" spans="1:18" s="146" customFormat="1" ht="72">
      <c r="A55" s="107" t="s">
        <v>159</v>
      </c>
      <c r="B55" s="131">
        <v>2.5</v>
      </c>
      <c r="C55" s="108">
        <v>300</v>
      </c>
      <c r="D55" s="114">
        <v>0</v>
      </c>
      <c r="E55" s="148">
        <v>50</v>
      </c>
      <c r="F55" s="114">
        <v>0</v>
      </c>
      <c r="G55" s="109">
        <v>30</v>
      </c>
      <c r="H55" s="109">
        <v>50</v>
      </c>
      <c r="I55" s="114">
        <v>0</v>
      </c>
      <c r="J55" s="112"/>
      <c r="K55" s="112"/>
      <c r="L55" s="112"/>
      <c r="M55" s="111" t="s">
        <v>345</v>
      </c>
      <c r="N55" s="112"/>
      <c r="O55" s="112"/>
      <c r="P55" s="112"/>
      <c r="Q55" s="112"/>
      <c r="R55" s="112"/>
    </row>
    <row r="56" spans="1:18" s="146" customFormat="1" ht="73.5" customHeight="1">
      <c r="A56" s="149" t="s">
        <v>160</v>
      </c>
      <c r="B56" s="131">
        <v>2.5</v>
      </c>
      <c r="C56" s="108">
        <v>80</v>
      </c>
      <c r="D56" s="109">
        <v>80</v>
      </c>
      <c r="E56" s="147">
        <v>83.72</v>
      </c>
      <c r="F56" s="115">
        <v>80</v>
      </c>
      <c r="G56" s="109">
        <v>80</v>
      </c>
      <c r="H56" s="109">
        <v>80</v>
      </c>
      <c r="I56" s="109">
        <v>50</v>
      </c>
      <c r="J56" s="112"/>
      <c r="K56" s="111" t="s">
        <v>343</v>
      </c>
      <c r="L56" s="112"/>
      <c r="M56" s="112"/>
      <c r="N56" s="112"/>
      <c r="O56" s="112"/>
      <c r="P56" s="112"/>
      <c r="Q56" s="112"/>
      <c r="R56" s="112"/>
    </row>
    <row r="57" spans="1:18" s="119" customFormat="1" ht="24">
      <c r="A57" s="116" t="s">
        <v>314</v>
      </c>
      <c r="B57" s="117">
        <f>SUM(B53:B56)</f>
        <v>10</v>
      </c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</row>
    <row r="58" spans="1:18" s="146" customFormat="1" ht="24">
      <c r="A58" s="210" t="s">
        <v>27</v>
      </c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</row>
    <row r="59" spans="1:18" s="146" customFormat="1" ht="99" customHeight="1">
      <c r="A59" s="107" t="s">
        <v>355</v>
      </c>
      <c r="B59" s="131">
        <v>2.5</v>
      </c>
      <c r="C59" s="108">
        <v>85</v>
      </c>
      <c r="D59" s="150">
        <v>0</v>
      </c>
      <c r="E59" s="129">
        <v>0</v>
      </c>
      <c r="F59" s="109">
        <v>50</v>
      </c>
      <c r="G59" s="109">
        <v>85</v>
      </c>
      <c r="H59" s="109">
        <v>85</v>
      </c>
      <c r="I59" s="109">
        <v>85</v>
      </c>
      <c r="J59" s="151" t="s">
        <v>356</v>
      </c>
      <c r="K59" s="112"/>
      <c r="L59" s="112"/>
      <c r="M59" s="112"/>
      <c r="N59" s="112"/>
      <c r="O59" s="112"/>
      <c r="P59" s="112"/>
      <c r="Q59" s="112"/>
      <c r="R59" s="112"/>
    </row>
    <row r="60" spans="1:18" s="146" customFormat="1" ht="77.25" customHeight="1">
      <c r="A60" s="107" t="s">
        <v>357</v>
      </c>
      <c r="B60" s="131">
        <v>2.5</v>
      </c>
      <c r="C60" s="108">
        <v>80</v>
      </c>
      <c r="D60" s="150">
        <v>0</v>
      </c>
      <c r="E60" s="148">
        <v>50</v>
      </c>
      <c r="F60" s="109">
        <v>80</v>
      </c>
      <c r="G60" s="109">
        <v>80</v>
      </c>
      <c r="H60" s="109">
        <v>80</v>
      </c>
      <c r="I60" s="109">
        <v>80</v>
      </c>
      <c r="J60" s="151" t="s">
        <v>343</v>
      </c>
      <c r="K60" s="112"/>
      <c r="L60" s="112"/>
      <c r="M60" s="112"/>
      <c r="N60" s="112"/>
      <c r="O60" s="112"/>
      <c r="P60" s="112"/>
      <c r="Q60" s="112"/>
      <c r="R60" s="112"/>
    </row>
    <row r="61" spans="1:18" s="119" customFormat="1" ht="24">
      <c r="A61" s="116" t="s">
        <v>314</v>
      </c>
      <c r="B61" s="117">
        <f>SUM(B59:B60)</f>
        <v>5</v>
      </c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</row>
    <row r="62" spans="1:18" s="152" customFormat="1" ht="24" customHeight="1">
      <c r="A62" s="210" t="s">
        <v>358</v>
      </c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</row>
    <row r="63" spans="1:18" s="152" customFormat="1" ht="24" customHeight="1">
      <c r="A63" s="210" t="s">
        <v>359</v>
      </c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</row>
    <row r="64" spans="1:18" s="146" customFormat="1" ht="72">
      <c r="A64" s="107" t="s">
        <v>161</v>
      </c>
      <c r="B64" s="131">
        <v>2.5</v>
      </c>
      <c r="C64" s="125">
        <v>5</v>
      </c>
      <c r="D64" s="108">
        <v>5</v>
      </c>
      <c r="E64" s="147">
        <v>4.5</v>
      </c>
      <c r="F64" s="109">
        <v>4</v>
      </c>
      <c r="G64" s="127">
        <v>5</v>
      </c>
      <c r="H64" s="127">
        <v>5</v>
      </c>
      <c r="I64" s="127">
        <v>5</v>
      </c>
      <c r="J64" s="112"/>
      <c r="K64" s="112"/>
      <c r="L64" s="112"/>
      <c r="M64" s="112"/>
      <c r="N64" s="112"/>
      <c r="O64" s="151" t="s">
        <v>304</v>
      </c>
      <c r="P64" s="112"/>
      <c r="Q64" s="112"/>
      <c r="R64" s="112"/>
    </row>
    <row r="65" spans="1:19" s="146" customFormat="1" ht="96">
      <c r="A65" s="107" t="s">
        <v>162</v>
      </c>
      <c r="B65" s="131">
        <v>2.5</v>
      </c>
      <c r="C65" s="125">
        <v>10</v>
      </c>
      <c r="D65" s="153">
        <v>0</v>
      </c>
      <c r="E65" s="148">
        <v>1</v>
      </c>
      <c r="F65" s="109">
        <v>1</v>
      </c>
      <c r="G65" s="114">
        <v>0</v>
      </c>
      <c r="H65" s="127">
        <v>1</v>
      </c>
      <c r="I65" s="127">
        <v>1</v>
      </c>
      <c r="J65" s="112"/>
      <c r="K65" s="112"/>
      <c r="L65" s="112"/>
      <c r="M65" s="112"/>
      <c r="N65" s="112"/>
      <c r="O65" s="112"/>
      <c r="P65" s="154" t="s">
        <v>360</v>
      </c>
      <c r="Q65" s="112"/>
      <c r="R65" s="112"/>
    </row>
    <row r="66" spans="1:19" s="119" customFormat="1" ht="24">
      <c r="A66" s="116" t="s">
        <v>314</v>
      </c>
      <c r="B66" s="117">
        <f>SUM(B64:B65)</f>
        <v>5</v>
      </c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</row>
    <row r="67" spans="1:19" s="152" customFormat="1" ht="24" customHeight="1">
      <c r="A67" s="209" t="s">
        <v>361</v>
      </c>
      <c r="B67" s="209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</row>
    <row r="68" spans="1:19" s="152" customFormat="1" ht="24" customHeight="1">
      <c r="A68" s="209" t="s">
        <v>18</v>
      </c>
      <c r="B68" s="209"/>
      <c r="C68" s="209"/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209"/>
      <c r="O68" s="209"/>
      <c r="P68" s="209"/>
      <c r="Q68" s="209"/>
      <c r="R68" s="209"/>
    </row>
    <row r="69" spans="1:19" s="146" customFormat="1" ht="48">
      <c r="A69" s="107" t="s">
        <v>163</v>
      </c>
      <c r="B69" s="131">
        <v>2.5</v>
      </c>
      <c r="C69" s="108">
        <v>100</v>
      </c>
      <c r="D69" s="108">
        <v>80</v>
      </c>
      <c r="E69" s="108">
        <v>80</v>
      </c>
      <c r="F69" s="109">
        <v>85</v>
      </c>
      <c r="G69" s="109">
        <v>88</v>
      </c>
      <c r="H69" s="109">
        <v>100</v>
      </c>
      <c r="I69" s="109">
        <v>80</v>
      </c>
      <c r="J69" s="111" t="s">
        <v>362</v>
      </c>
      <c r="K69" s="112"/>
      <c r="L69" s="112"/>
      <c r="M69" s="112"/>
      <c r="N69" s="112"/>
      <c r="O69" s="112"/>
      <c r="P69" s="112"/>
      <c r="Q69" s="112"/>
      <c r="R69" s="112"/>
    </row>
    <row r="70" spans="1:19" s="146" customFormat="1" ht="48">
      <c r="A70" s="144" t="s">
        <v>164</v>
      </c>
      <c r="B70" s="131">
        <v>2.5</v>
      </c>
      <c r="C70" s="108">
        <v>44</v>
      </c>
      <c r="D70" s="108">
        <v>40</v>
      </c>
      <c r="E70" s="147">
        <v>17.75</v>
      </c>
      <c r="F70" s="109">
        <v>10</v>
      </c>
      <c r="G70" s="109">
        <v>58</v>
      </c>
      <c r="H70" s="109">
        <v>38</v>
      </c>
      <c r="I70" s="109">
        <v>30</v>
      </c>
      <c r="J70" s="112"/>
      <c r="K70" s="112"/>
      <c r="L70" s="112"/>
      <c r="M70" s="112"/>
      <c r="N70" s="155"/>
      <c r="O70" s="111" t="s">
        <v>363</v>
      </c>
      <c r="P70" s="112"/>
      <c r="Q70" s="112"/>
      <c r="R70" s="112"/>
    </row>
    <row r="71" spans="1:19" s="146" customFormat="1" ht="53.25" customHeight="1">
      <c r="A71" s="144" t="s">
        <v>165</v>
      </c>
      <c r="B71" s="131">
        <v>2.5</v>
      </c>
      <c r="C71" s="108">
        <v>44</v>
      </c>
      <c r="D71" s="108">
        <v>40</v>
      </c>
      <c r="E71" s="147">
        <v>22.48</v>
      </c>
      <c r="F71" s="109">
        <v>50</v>
      </c>
      <c r="G71" s="109">
        <v>42</v>
      </c>
      <c r="H71" s="109">
        <v>38</v>
      </c>
      <c r="I71" s="109">
        <v>30</v>
      </c>
      <c r="J71" s="111" t="s">
        <v>363</v>
      </c>
      <c r="K71" s="112"/>
      <c r="L71" s="112"/>
      <c r="M71" s="112"/>
      <c r="N71" s="155"/>
      <c r="O71" s="112"/>
      <c r="P71" s="112"/>
      <c r="Q71" s="112"/>
      <c r="R71" s="155"/>
    </row>
    <row r="72" spans="1:19" s="146" customFormat="1" ht="72">
      <c r="A72" s="144" t="s">
        <v>166</v>
      </c>
      <c r="B72" s="131">
        <v>2.5</v>
      </c>
      <c r="C72" s="108">
        <v>18</v>
      </c>
      <c r="D72" s="153">
        <v>0</v>
      </c>
      <c r="E72" s="147">
        <v>32.14</v>
      </c>
      <c r="F72" s="109">
        <v>30</v>
      </c>
      <c r="G72" s="109">
        <v>18</v>
      </c>
      <c r="H72" s="109">
        <v>6</v>
      </c>
      <c r="I72" s="109">
        <v>3</v>
      </c>
      <c r="J72" s="112"/>
      <c r="K72" s="112"/>
      <c r="L72" s="112"/>
      <c r="M72" s="151" t="s">
        <v>364</v>
      </c>
      <c r="N72" s="112"/>
      <c r="O72" s="112"/>
      <c r="P72" s="112"/>
      <c r="Q72" s="112"/>
      <c r="R72" s="155"/>
    </row>
    <row r="73" spans="1:19" s="119" customFormat="1" ht="24">
      <c r="A73" s="116" t="s">
        <v>314</v>
      </c>
      <c r="B73" s="117">
        <f>SUM(B69:B72)</f>
        <v>10</v>
      </c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</row>
    <row r="74" spans="1:19" s="146" customFormat="1" ht="24">
      <c r="A74" s="140" t="s">
        <v>365</v>
      </c>
      <c r="B74" s="133">
        <f>B57+B61+B66+B73</f>
        <v>30</v>
      </c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32"/>
      <c r="O74" s="141"/>
      <c r="P74" s="141"/>
      <c r="Q74" s="141"/>
      <c r="R74" s="141"/>
    </row>
    <row r="75" spans="1:19" s="157" customFormat="1" ht="24" customHeight="1">
      <c r="A75" s="208" t="s">
        <v>366</v>
      </c>
      <c r="B75" s="208"/>
      <c r="C75" s="208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  <c r="S75" s="156"/>
    </row>
    <row r="76" spans="1:19" s="143" customFormat="1" ht="24" customHeight="1">
      <c r="A76" s="208" t="s">
        <v>367</v>
      </c>
      <c r="B76" s="208"/>
      <c r="C76" s="208"/>
      <c r="D76" s="208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208"/>
    </row>
    <row r="77" spans="1:19" s="143" customFormat="1" ht="24" customHeight="1">
      <c r="A77" s="208" t="s">
        <v>368</v>
      </c>
      <c r="B77" s="208"/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</row>
    <row r="78" spans="1:19" s="138" customFormat="1" ht="51.75" customHeight="1">
      <c r="A78" s="107" t="s">
        <v>167</v>
      </c>
      <c r="B78" s="131">
        <v>2.5</v>
      </c>
      <c r="C78" s="108">
        <v>2</v>
      </c>
      <c r="D78" s="108">
        <v>4</v>
      </c>
      <c r="E78" s="129">
        <v>0</v>
      </c>
      <c r="F78" s="109">
        <v>4</v>
      </c>
      <c r="G78" s="109">
        <v>1</v>
      </c>
      <c r="H78" s="109">
        <v>1</v>
      </c>
      <c r="I78" s="109">
        <v>2</v>
      </c>
      <c r="J78" s="109">
        <v>2</v>
      </c>
      <c r="K78" s="151" t="s">
        <v>313</v>
      </c>
      <c r="L78" s="108">
        <v>1</v>
      </c>
      <c r="M78" s="114">
        <v>0</v>
      </c>
      <c r="N78" s="108">
        <v>2</v>
      </c>
      <c r="O78" s="112"/>
      <c r="P78" s="112"/>
      <c r="Q78" s="108">
        <v>1</v>
      </c>
      <c r="R78" s="112"/>
    </row>
    <row r="79" spans="1:19" s="138" customFormat="1" ht="49.5" customHeight="1">
      <c r="A79" s="107" t="s">
        <v>168</v>
      </c>
      <c r="B79" s="131">
        <v>2.5</v>
      </c>
      <c r="C79" s="108">
        <v>95</v>
      </c>
      <c r="D79" s="108">
        <v>90</v>
      </c>
      <c r="E79" s="148">
        <v>95</v>
      </c>
      <c r="F79" s="109">
        <v>95</v>
      </c>
      <c r="G79" s="148">
        <v>95</v>
      </c>
      <c r="H79" s="109">
        <v>95</v>
      </c>
      <c r="I79" s="109">
        <v>95</v>
      </c>
      <c r="J79" s="109">
        <v>95</v>
      </c>
      <c r="K79" s="108">
        <v>95</v>
      </c>
      <c r="L79" s="108">
        <v>95</v>
      </c>
      <c r="M79" s="108">
        <v>95</v>
      </c>
      <c r="N79" s="108">
        <v>95</v>
      </c>
      <c r="O79" s="112"/>
      <c r="P79" s="112"/>
      <c r="Q79" s="111" t="s">
        <v>369</v>
      </c>
      <c r="R79" s="112"/>
    </row>
    <row r="80" spans="1:19" s="138" customFormat="1" ht="72">
      <c r="A80" s="107" t="s">
        <v>169</v>
      </c>
      <c r="B80" s="131">
        <v>2.5</v>
      </c>
      <c r="C80" s="108">
        <v>88</v>
      </c>
      <c r="D80" s="108">
        <v>80</v>
      </c>
      <c r="E80" s="147">
        <v>83.52</v>
      </c>
      <c r="F80" s="109">
        <v>85</v>
      </c>
      <c r="G80" s="109">
        <v>88</v>
      </c>
      <c r="H80" s="109">
        <v>88</v>
      </c>
      <c r="I80" s="109">
        <v>88</v>
      </c>
      <c r="J80" s="109">
        <v>80</v>
      </c>
      <c r="K80" s="108">
        <v>88</v>
      </c>
      <c r="L80" s="108">
        <v>88</v>
      </c>
      <c r="M80" s="109">
        <v>85</v>
      </c>
      <c r="N80" s="108">
        <v>80</v>
      </c>
      <c r="O80" s="112"/>
      <c r="P80" s="112"/>
      <c r="Q80" s="111" t="s">
        <v>370</v>
      </c>
      <c r="R80" s="112"/>
    </row>
    <row r="81" spans="1:18" s="138" customFormat="1" ht="72.75" customHeight="1">
      <c r="A81" s="107" t="s">
        <v>170</v>
      </c>
      <c r="B81" s="131">
        <v>2.5</v>
      </c>
      <c r="C81" s="108">
        <v>4</v>
      </c>
      <c r="D81" s="112"/>
      <c r="E81" s="112"/>
      <c r="F81" s="112"/>
      <c r="G81" s="112"/>
      <c r="H81" s="112"/>
      <c r="I81" s="112"/>
      <c r="J81" s="112"/>
      <c r="K81" s="151" t="s">
        <v>308</v>
      </c>
      <c r="L81" s="112"/>
      <c r="M81" s="112"/>
      <c r="N81" s="112"/>
      <c r="O81" s="112"/>
      <c r="P81" s="112"/>
      <c r="Q81" s="112"/>
      <c r="R81" s="112"/>
    </row>
    <row r="82" spans="1:18" s="119" customFormat="1" ht="24">
      <c r="A82" s="116" t="s">
        <v>314</v>
      </c>
      <c r="B82" s="117">
        <f>SUM(B78:B81)</f>
        <v>10</v>
      </c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</row>
    <row r="83" spans="1:18" s="143" customFormat="1" ht="24" customHeight="1">
      <c r="A83" s="209" t="s">
        <v>371</v>
      </c>
      <c r="B83" s="209"/>
      <c r="C83" s="209"/>
      <c r="D83" s="209"/>
      <c r="E83" s="209"/>
      <c r="F83" s="209"/>
      <c r="G83" s="209"/>
      <c r="H83" s="209"/>
      <c r="I83" s="209"/>
      <c r="J83" s="209"/>
      <c r="K83" s="209"/>
      <c r="L83" s="209"/>
      <c r="M83" s="209"/>
      <c r="N83" s="209"/>
      <c r="O83" s="209"/>
      <c r="P83" s="209"/>
      <c r="Q83" s="209"/>
      <c r="R83" s="209"/>
    </row>
    <row r="84" spans="1:18" s="143" customFormat="1" ht="24" customHeight="1">
      <c r="A84" s="209" t="s">
        <v>31</v>
      </c>
      <c r="B84" s="209"/>
      <c r="C84" s="209"/>
      <c r="D84" s="209"/>
      <c r="E84" s="209"/>
      <c r="F84" s="209"/>
      <c r="G84" s="209"/>
      <c r="H84" s="209"/>
      <c r="I84" s="209"/>
      <c r="J84" s="209"/>
      <c r="K84" s="209"/>
      <c r="L84" s="209"/>
      <c r="M84" s="209"/>
      <c r="N84" s="209"/>
      <c r="O84" s="209"/>
      <c r="P84" s="209"/>
      <c r="Q84" s="209"/>
      <c r="R84" s="209"/>
    </row>
    <row r="85" spans="1:18" s="138" customFormat="1" ht="96">
      <c r="A85" s="107" t="s">
        <v>171</v>
      </c>
      <c r="B85" s="131">
        <v>2.5</v>
      </c>
      <c r="C85" s="125">
        <v>16</v>
      </c>
      <c r="D85" s="108">
        <v>10</v>
      </c>
      <c r="E85" s="145">
        <v>16.66</v>
      </c>
      <c r="F85" s="108">
        <v>20</v>
      </c>
      <c r="G85" s="108">
        <v>15</v>
      </c>
      <c r="H85" s="108">
        <v>3</v>
      </c>
      <c r="I85" s="108">
        <v>16</v>
      </c>
      <c r="J85" s="108">
        <v>20</v>
      </c>
      <c r="K85" s="108">
        <v>1</v>
      </c>
      <c r="L85" s="108">
        <v>5</v>
      </c>
      <c r="M85" s="109">
        <v>1</v>
      </c>
      <c r="N85" s="108">
        <v>2</v>
      </c>
      <c r="O85" s="111" t="s">
        <v>372</v>
      </c>
      <c r="P85" s="112"/>
      <c r="Q85" s="112"/>
      <c r="R85" s="112"/>
    </row>
    <row r="86" spans="1:18" s="119" customFormat="1" ht="24">
      <c r="A86" s="116" t="s">
        <v>314</v>
      </c>
      <c r="B86" s="117">
        <f>SUM(B85)</f>
        <v>2.5</v>
      </c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</row>
    <row r="87" spans="1:18" s="143" customFormat="1" ht="24" customHeight="1">
      <c r="A87" s="209" t="s">
        <v>373</v>
      </c>
      <c r="B87" s="209"/>
      <c r="C87" s="209"/>
      <c r="D87" s="209"/>
      <c r="E87" s="209"/>
      <c r="F87" s="209"/>
      <c r="G87" s="209"/>
      <c r="H87" s="209"/>
      <c r="I87" s="209"/>
      <c r="J87" s="209"/>
      <c r="K87" s="209"/>
      <c r="L87" s="209"/>
      <c r="M87" s="209"/>
      <c r="N87" s="209"/>
      <c r="O87" s="209"/>
      <c r="P87" s="209"/>
      <c r="Q87" s="209"/>
      <c r="R87" s="209"/>
    </row>
    <row r="88" spans="1:18" s="143" customFormat="1" ht="24" customHeight="1">
      <c r="A88" s="209" t="s">
        <v>16</v>
      </c>
      <c r="B88" s="209"/>
      <c r="C88" s="209"/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209"/>
      <c r="O88" s="209"/>
      <c r="P88" s="209"/>
      <c r="Q88" s="209"/>
      <c r="R88" s="209"/>
    </row>
    <row r="89" spans="1:18" s="138" customFormat="1" ht="107.25" customHeight="1">
      <c r="A89" s="107" t="s">
        <v>172</v>
      </c>
      <c r="B89" s="131">
        <v>2.5</v>
      </c>
      <c r="C89" s="158" t="s">
        <v>173</v>
      </c>
      <c r="D89" s="158" t="s">
        <v>173</v>
      </c>
      <c r="E89" s="158" t="s">
        <v>173</v>
      </c>
      <c r="F89" s="158" t="s">
        <v>173</v>
      </c>
      <c r="G89" s="158" t="s">
        <v>173</v>
      </c>
      <c r="H89" s="158" t="s">
        <v>173</v>
      </c>
      <c r="I89" s="158" t="s">
        <v>173</v>
      </c>
      <c r="J89" s="158" t="s">
        <v>173</v>
      </c>
      <c r="K89" s="158" t="s">
        <v>173</v>
      </c>
      <c r="L89" s="158" t="s">
        <v>173</v>
      </c>
      <c r="M89" s="158" t="s">
        <v>173</v>
      </c>
      <c r="N89" s="158" t="s">
        <v>173</v>
      </c>
      <c r="O89" s="159"/>
      <c r="P89" s="159"/>
      <c r="Q89" s="160" t="s">
        <v>374</v>
      </c>
      <c r="R89" s="159"/>
    </row>
    <row r="90" spans="1:18" s="163" customFormat="1" ht="162.75" customHeight="1">
      <c r="A90" s="120" t="s">
        <v>375</v>
      </c>
      <c r="B90" s="161">
        <v>2.5</v>
      </c>
      <c r="C90" s="127">
        <v>5</v>
      </c>
      <c r="D90" s="162"/>
      <c r="E90" s="162"/>
      <c r="F90" s="162"/>
      <c r="G90" s="162"/>
      <c r="H90" s="127">
        <v>1</v>
      </c>
      <c r="I90" s="162"/>
      <c r="J90" s="162"/>
      <c r="K90" s="162"/>
      <c r="L90" s="151" t="s">
        <v>304</v>
      </c>
      <c r="M90" s="162"/>
      <c r="N90" s="155"/>
      <c r="O90" s="155"/>
      <c r="P90" s="155"/>
      <c r="Q90" s="155"/>
      <c r="R90" s="155"/>
    </row>
    <row r="91" spans="1:18" s="138" customFormat="1" ht="75.75" customHeight="1">
      <c r="A91" s="107" t="s">
        <v>174</v>
      </c>
      <c r="B91" s="131">
        <v>2.5</v>
      </c>
      <c r="C91" s="125">
        <v>1</v>
      </c>
      <c r="D91" s="164"/>
      <c r="E91" s="164"/>
      <c r="F91" s="164"/>
      <c r="G91" s="165"/>
      <c r="H91" s="165"/>
      <c r="I91" s="165"/>
      <c r="J91" s="162"/>
      <c r="K91" s="151" t="s">
        <v>328</v>
      </c>
      <c r="L91" s="162"/>
      <c r="M91" s="155"/>
      <c r="N91" s="155"/>
      <c r="O91" s="155"/>
      <c r="P91" s="155"/>
      <c r="Q91" s="155"/>
      <c r="R91" s="155"/>
    </row>
    <row r="92" spans="1:18" s="119" customFormat="1" ht="24">
      <c r="A92" s="116" t="s">
        <v>314</v>
      </c>
      <c r="B92" s="117">
        <f>SUM(B89:B91)</f>
        <v>7.5</v>
      </c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</row>
    <row r="93" spans="1:18" s="169" customFormat="1" ht="24">
      <c r="A93" s="140" t="s">
        <v>376</v>
      </c>
      <c r="B93" s="133">
        <f>B82+B86+B92</f>
        <v>20</v>
      </c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7"/>
      <c r="O93" s="168"/>
      <c r="P93" s="168"/>
      <c r="Q93" s="168"/>
      <c r="R93" s="168"/>
    </row>
    <row r="94" spans="1:18" s="106" customFormat="1" ht="26.45" customHeight="1">
      <c r="A94" s="170" t="s">
        <v>377</v>
      </c>
      <c r="B94" s="171">
        <v>100</v>
      </c>
      <c r="C94" s="170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2"/>
      <c r="P94" s="172"/>
      <c r="Q94" s="172"/>
      <c r="R94" s="172"/>
    </row>
    <row r="95" spans="1:18" s="106" customFormat="1" ht="26.45" customHeight="1">
      <c r="A95" s="170" t="s">
        <v>378</v>
      </c>
      <c r="B95" s="171"/>
      <c r="C95" s="170"/>
      <c r="D95" s="170">
        <v>23</v>
      </c>
      <c r="E95" s="170">
        <v>27</v>
      </c>
      <c r="F95" s="170">
        <v>28</v>
      </c>
      <c r="G95" s="170">
        <v>27</v>
      </c>
      <c r="H95" s="170">
        <v>33</v>
      </c>
      <c r="I95" s="170">
        <v>31</v>
      </c>
      <c r="J95" s="170">
        <v>10</v>
      </c>
      <c r="K95" s="170">
        <v>9</v>
      </c>
      <c r="L95" s="170">
        <v>17</v>
      </c>
      <c r="M95" s="170">
        <v>11</v>
      </c>
      <c r="N95" s="170">
        <v>5</v>
      </c>
      <c r="O95" s="170">
        <v>6</v>
      </c>
      <c r="P95" s="170">
        <v>2</v>
      </c>
      <c r="Q95" s="170">
        <v>9</v>
      </c>
      <c r="R95" s="170">
        <v>1</v>
      </c>
    </row>
    <row r="96" spans="1:18" s="12" customFormat="1" ht="24">
      <c r="A96" s="207" t="s">
        <v>379</v>
      </c>
      <c r="B96" s="207"/>
      <c r="C96" s="207"/>
      <c r="D96" s="207"/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7"/>
      <c r="Q96" s="207"/>
      <c r="R96" s="207"/>
    </row>
    <row r="100" spans="3:13"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</row>
  </sheetData>
  <mergeCells count="47">
    <mergeCell ref="A1:R1"/>
    <mergeCell ref="A2:A4"/>
    <mergeCell ref="B2:B4"/>
    <mergeCell ref="C2:C4"/>
    <mergeCell ref="D2:R2"/>
    <mergeCell ref="D3:D4"/>
    <mergeCell ref="E3:E4"/>
    <mergeCell ref="F3:F4"/>
    <mergeCell ref="G3:G4"/>
    <mergeCell ref="H3:H4"/>
    <mergeCell ref="A37:R37"/>
    <mergeCell ref="O3:R3"/>
    <mergeCell ref="A5:R5"/>
    <mergeCell ref="A6:R6"/>
    <mergeCell ref="A7:R7"/>
    <mergeCell ref="A17:R17"/>
    <mergeCell ref="A18:R18"/>
    <mergeCell ref="I3:I4"/>
    <mergeCell ref="J3:J4"/>
    <mergeCell ref="K3:K4"/>
    <mergeCell ref="L3:L4"/>
    <mergeCell ref="M3:M4"/>
    <mergeCell ref="N3:N4"/>
    <mergeCell ref="A23:R23"/>
    <mergeCell ref="A24:R24"/>
    <mergeCell ref="A28:R28"/>
    <mergeCell ref="A29:R29"/>
    <mergeCell ref="A36:R36"/>
    <mergeCell ref="A75:R75"/>
    <mergeCell ref="A38:R38"/>
    <mergeCell ref="A44:R44"/>
    <mergeCell ref="A45:R45"/>
    <mergeCell ref="A50:R50"/>
    <mergeCell ref="A51:R51"/>
    <mergeCell ref="A52:R52"/>
    <mergeCell ref="A58:R58"/>
    <mergeCell ref="A62:R62"/>
    <mergeCell ref="A63:R63"/>
    <mergeCell ref="A67:R67"/>
    <mergeCell ref="A68:R68"/>
    <mergeCell ref="A96:R96"/>
    <mergeCell ref="A76:R76"/>
    <mergeCell ref="A77:R77"/>
    <mergeCell ref="A83:R83"/>
    <mergeCell ref="A84:R84"/>
    <mergeCell ref="A87:R87"/>
    <mergeCell ref="A88:R88"/>
  </mergeCells>
  <printOptions horizontalCentered="1"/>
  <pageMargins left="0.39370078740157483" right="0.31496062992125984" top="0.59055118110236227" bottom="0.59055118110236227" header="0.15748031496062992" footer="0.39370078740157483"/>
  <pageSetup paperSize="9" scale="77" firstPageNumber="15" orientation="landscape" useFirstPageNumber="1" r:id="rId1"/>
  <headerFooter alignWithMargins="0"/>
  <rowBreaks count="10" manualBreakCount="10">
    <brk id="12" max="19" man="1"/>
    <brk id="19" max="18" man="1"/>
    <brk id="26" max="18" man="1"/>
    <brk id="35" max="19" man="1"/>
    <brk id="43" max="19" man="1"/>
    <brk id="53" max="18" man="1"/>
    <brk id="61" max="19" man="1"/>
    <brk id="71" max="19" man="1"/>
    <brk id="82" max="19" man="1"/>
    <brk id="89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4</vt:i4>
      </vt:variant>
    </vt:vector>
  </HeadingPairs>
  <TitlesOfParts>
    <vt:vector size="7" baseType="lpstr">
      <vt:lpstr>00 ปก</vt:lpstr>
      <vt:lpstr>01สรุปผลตัวชี้วัด12m</vt:lpstr>
      <vt:lpstr>หน่วยงานที่รับผิดชอบ KPI</vt:lpstr>
      <vt:lpstr>'01สรุปผลตัวชี้วัด12m'!Print_Area</vt:lpstr>
      <vt:lpstr>'หน่วยงานที่รับผิดชอบ KPI'!Print_Area</vt:lpstr>
      <vt:lpstr>'01สรุปผลตัวชี้วัด12m'!Print_Titles</vt:lpstr>
      <vt:lpstr>'หน่วยงานที่รับผิดชอบ KPI'!Print_Titles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cp:lastPrinted>2025-08-28T03:14:24Z</cp:lastPrinted>
  <dcterms:created xsi:type="dcterms:W3CDTF">2007-03-21T02:39:58Z</dcterms:created>
  <dcterms:modified xsi:type="dcterms:W3CDTF">2025-08-28T03:14:38Z</dcterms:modified>
</cp:coreProperties>
</file>