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35\e\ประมาณการรายรับ ประจำปีงบประมาณ พ.ศ. 2566\ทบทวนแผนความต้องการงบลงทุน สิ่งก่อสร้าง 2567\ครุภัณฑ์ 67\แผนความต้องการงบลงทุน 67 แยกหน่วยงาน\"/>
    </mc:Choice>
  </mc:AlternateContent>
  <bookViews>
    <workbookView xWindow="0" yWindow="0" windowWidth="24000" windowHeight="8955"/>
  </bookViews>
  <sheets>
    <sheet name="ครุภัณฑ์+สิ่งก่อสร้าง (2)" sheetId="1" r:id="rId1"/>
  </sheets>
  <definedNames>
    <definedName name="_xlnm.Print_Area" localSheetId="0">'ครุภัณฑ์+สิ่งก่อสร้าง (2)'!$A$1:$S$45</definedName>
    <definedName name="_xlnm.Print_Titles" localSheetId="0">'ครุภัณฑ์+สิ่งก่อสร้าง (2)'!$4:$7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H31" i="1"/>
  <c r="N30" i="1"/>
  <c r="M30" i="1"/>
  <c r="L30" i="1"/>
  <c r="P30" i="1" s="1"/>
  <c r="K30" i="1"/>
  <c r="K11" i="1" s="1"/>
  <c r="K10" i="1" s="1"/>
  <c r="J30" i="1"/>
  <c r="I30" i="1"/>
  <c r="H30" i="1"/>
  <c r="G30" i="1"/>
  <c r="F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H14" i="1"/>
  <c r="P13" i="1"/>
  <c r="O13" i="1"/>
  <c r="H13" i="1"/>
  <c r="N12" i="1"/>
  <c r="M12" i="1"/>
  <c r="L12" i="1"/>
  <c r="K12" i="1"/>
  <c r="J12" i="1"/>
  <c r="I12" i="1"/>
  <c r="G12" i="1"/>
  <c r="F12" i="1"/>
  <c r="F11" i="1" s="1"/>
  <c r="F10" i="1" s="1"/>
  <c r="M11" i="1"/>
  <c r="M10" i="1" s="1"/>
  <c r="J11" i="1"/>
  <c r="J10" i="1" s="1"/>
  <c r="P9" i="1"/>
  <c r="O9" i="1"/>
  <c r="O8" i="1" s="1"/>
  <c r="N9" i="1"/>
  <c r="N8" i="1" s="1"/>
  <c r="M9" i="1"/>
  <c r="M8" i="1" s="1"/>
  <c r="L9" i="1"/>
  <c r="L8" i="1" s="1"/>
  <c r="K9" i="1"/>
  <c r="K8" i="1" s="1"/>
  <c r="J9" i="1"/>
  <c r="J8" i="1" s="1"/>
  <c r="I9" i="1"/>
  <c r="I8" i="1" s="1"/>
  <c r="H9" i="1"/>
  <c r="G9" i="1"/>
  <c r="G8" i="1" s="1"/>
  <c r="F9" i="1"/>
  <c r="P8" i="1"/>
  <c r="H8" i="1"/>
  <c r="F8" i="1"/>
  <c r="O30" i="1" l="1"/>
  <c r="L11" i="1"/>
  <c r="L10" i="1" s="1"/>
  <c r="N11" i="1"/>
  <c r="N10" i="1" s="1"/>
  <c r="H12" i="1"/>
  <c r="H11" i="1" s="1"/>
  <c r="H10" i="1" s="1"/>
  <c r="O12" i="1"/>
  <c r="G11" i="1"/>
  <c r="G10" i="1" s="1"/>
  <c r="P12" i="1"/>
  <c r="P11" i="1" s="1"/>
  <c r="P10" i="1" s="1"/>
  <c r="I11" i="1"/>
  <c r="I10" i="1" s="1"/>
  <c r="O11" i="1"/>
  <c r="O10" i="1" s="1"/>
</calcChain>
</file>

<file path=xl/comments1.xml><?xml version="1.0" encoding="utf-8"?>
<comments xmlns="http://schemas.openxmlformats.org/spreadsheetml/2006/main">
  <authors>
    <author>User</author>
  </authors>
  <commentList>
    <comment ref="J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765060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765060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765060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231467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231467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231467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1999830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1999830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1999830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1999830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1710930</t>
        </r>
      </text>
    </comment>
  </commentList>
</comments>
</file>

<file path=xl/sharedStrings.xml><?xml version="1.0" encoding="utf-8"?>
<sst xmlns="http://schemas.openxmlformats.org/spreadsheetml/2006/main" count="212" uniqueCount="95">
  <si>
    <t>สรุปแผนความต้องการงบลงทุน : ครุภัณฑ์ ระยะ 3 ปี (2566 - 2568)</t>
  </si>
  <si>
    <t>คณะ/สถาบัน/สำนัก/มหาวิทยาลัยราชภัฏสกลนคร</t>
  </si>
  <si>
    <t>ลำดับ
ความ
สำคัญ
(1)</t>
  </si>
  <si>
    <t>รายการ
(2)</t>
  </si>
  <si>
    <t>แหล่งเงินงบประมาณ</t>
  </si>
  <si>
    <t>จำนวน/หน่วยนับ
(3)</t>
  </si>
  <si>
    <t>ราคา
ต่อหน่วย
(4)</t>
  </si>
  <si>
    <t>งบประมาณที่ได้
รับจัดสรรปี 2566</t>
  </si>
  <si>
    <t>แผนความต้องการงบลงทุน(5)</t>
  </si>
  <si>
    <t>รวม</t>
  </si>
  <si>
    <t>ระบุ
หมายเลข
สถานภาพ
(6)</t>
  </si>
  <si>
    <t>สถานที่ติดตั้งชุดครุภัณฑ์
(7)</t>
  </si>
  <si>
    <t>เหตุผล ความจำเป็น และประโยชน์การใช้งาน
(รายละเอียดเพิ่มเติมโปรดทำเป็นเอกสารรแนบ
(8)</t>
  </si>
  <si>
    <t>เงินแผ่นดิน</t>
  </si>
  <si>
    <t>เงินรายได้</t>
  </si>
  <si>
    <t>2567</t>
  </si>
  <si>
    <t>2568</t>
  </si>
  <si>
    <t>จำนวน</t>
  </si>
  <si>
    <t>วงเงิน</t>
  </si>
  <si>
    <t>รวมรายการค่าครุภัณฑ์</t>
  </si>
  <si>
    <t>ผู้สำเร็จการศึกษาด้านวิทยาศาสตร์และเทคโนโลยี</t>
  </si>
  <si>
    <t>สถาบันวิจัยและพัฒนา</t>
  </si>
  <si>
    <t>รายการครุภัณฑ์</t>
  </si>
  <si>
    <t>1. ครุภัณฑ์มีราคาต่อหน่วยต่ำกว่า 1 ล้านบาท</t>
  </si>
  <si>
    <t>ชุดครุภัณฑ์ประกอบห้องนำเสนอผลงานวิจัยและศูนย์วิจัยเพื่อท้องถิ่น</t>
  </si>
  <si>
    <t>/</t>
  </si>
  <si>
    <t>ชุด</t>
  </si>
  <si>
    <t>อาคารปฏิบัติการวิเคราะห์ วิจัย เทคโนโลยีและนวัตกรรม</t>
  </si>
  <si>
    <t>ตามที่สถาบันวิจัยและพัฒนา ได้รับอนุมัติงบประมาณเพื่อสร้างอาคารปฏิบัติการวิเคราะห์วิจัยเทคโนโลยีและนวัตกรรม และภายในอาคารประกอบด้วยปฏิบัติงาน ของงานบริหารหน่วยวิจัยและศูฯย์วิจัย ซึ่งห้องดังกล่าวยังไม่มีครุภัณฑ์พื้นฐานสำหรับการปฏิบัติงานของเจ้าหน้าที่และครุภัณฑ์สำหรับการนำเสนอผลงานวิจัย ซึ่งมีความจำเป็นสำหรับนักวิจัยประกอบด้วยบุคลากรสายวิชาการ บุคลากรสายสนับสนุนวิชาการ รวมถึงนักศึกษา ได้ใช้เพื่อนำเสนอผลงานวิจัย ซึ่งการนำเสนอผลงานวิจัยเป็นพันธกิจหลักของสถาบันวิจัยและพัฒนาในการส่งเสริมและสนับสนุนให้บุคลากร รวมถึงนักศึกษาได้เกิดการพัฒนาศักยภาพได้อย่างเต็มที่</t>
  </si>
  <si>
    <t>2</t>
  </si>
  <si>
    <t>ชุดครุภัณฑ์สำหรับมาตรฐานความปลอดภัยของห้องปฏิบัติการวิจัย</t>
  </si>
  <si>
    <t>ü</t>
  </si>
  <si>
    <t>ศูนยืความเป็นเลิศด้านพลังงานทางเลือก</t>
  </si>
  <si>
    <t>ศูนย์ความเป็นเลิศด้านพลังงานทางเลือก</t>
  </si>
  <si>
    <t>3</t>
  </si>
  <si>
    <t>ชุดครุภัณฑ์เตาเผาอุณหภูมิสูง</t>
  </si>
  <si>
    <t>เป็นเครื่องสำหรับการเผาสันดาปสมบูรณ์ ใช้หลอมโลหะหรือทําให้วัสดุร้อนเพื่อเปลี่ยนรูปร่าง หรือให้ได้คุณสมบัติทางกายภาพ และทางเคมีตามต้องการ ซึ่งเป็นเครื่องพื้นฐานของการจะทำงานวิจัยหรือจะศึกษาวิเคราะห์สารตัวอย่าง สาขาวิชา  ฟิสิกส์ เคมี และวิทยาศาสตร์ทั่วไป ต้องได้ใช้ในการวิเคราะห์ตัวอย่าง เพื่อใช้ในการดำเนินการวิจัย และเป็นการสนับสนุนการเรียนการสอน</t>
  </si>
  <si>
    <t>ชุดปฏิบัติการวิเคราะห์สัญญาณไฟฟ้าระดับต่ำ</t>
  </si>
  <si>
    <t>เครื่อง</t>
  </si>
  <si>
    <t xml:space="preserve"> - </t>
  </si>
  <si>
    <t>บริการนักเรียนจากโรงเรียน ที่ทำโครงการเฉพาะทางเกี่ยวกับ พลังงาน เทอร์โมอิเล็กทริก พิโซอิเล็กทริก และอิเล็กทรอนิกส์</t>
  </si>
  <si>
    <t>กล้องจุลทรรศน์ดูชนิดเส้นใยพร้อม Software</t>
  </si>
  <si>
    <t>ศูนย์ความเป็นเลิศด้านคราม</t>
  </si>
  <si>
    <t xml:space="preserve">เป็นครุภัณฑ์ที่ช่วยให้พิจารณารูปร่างลักษณะของเส้นใยอย่างละเอียดขึ้น  สามารถบอกได้ว่าเป็นเส้นใยอะไร หรือเป็นเส้นใยที่อยู่ในกลุ่มใด ตามลักษณะสำคัญ เช่น  มีเกล็ดในเส้นใย (Scale Margins) เป็นใยขนสัตว์ เส้นใยแบบมีการบิดตัว (Convolutions) เป็นใยฝ้าย เป็นมัดเส้นใย (Bundles of Fibers) เป็นใยจากเปลือกไม้ ใบไม้ ไม่มีเกล็ด อาจมีเม็ดของ Ti O2  เป็นใยประดิษฐ์ (Man-Made Fibers) แบนเหมือนริบบิ้น เป็นใยโลหะ </t>
  </si>
  <si>
    <t>ตู้ดูดควันพร้อมตัวกรองไอสารเคมี</t>
  </si>
  <si>
    <t>ตู้</t>
  </si>
  <si>
    <t>เป็นตู้ที่มีความสำคัญมากในงานที่เกี่ยวข้องกับสารเคมีทุกชนิดและทุกประเทท เนื่องจากตู้ดูดควัน หรือตู้ดูดไอระเหยสารเคมีนี้ ใช้ในการป้องกันอันตรายต่อผู้ปฏิบัติงานที่เกี่ยวข้องกับสารเคมีทุกชนิด โดยตัวตู้จะทำหน้าที่ในการดูดไอสารเคมีเพื่อไม่ให้ทำอันตรายกับบุคลากรผู้ปฏิบัติงานโดยตรง</t>
  </si>
  <si>
    <t>ชุดอ่างน้ำควบคุมอุณหภูมิแบบเขย่า</t>
  </si>
  <si>
    <t>อ่างน้ำควบคุมอุณหภูมิเป็นอุปกรณ์สำหรับควบคุมอุณภูมิของสารละลายให้คงที่ มีประโยชน์อย่างมากมายสำหรับงานหลายประเภทที่ต้องการควบคุมอุณหภูมิของสภาวะการทำงาน เช่น ด้านจุลชีววิทยา
เทคโนโลยีชีวภาพ อุตสาหกรรมอาหาร โพลิเมอร์ และในห้องปฏิบัติการทั่วไป ผลิตจากสแตนเลส สามารถควบคุมอุณหภูมิได้ต้ังแต่ +5 องศา เหนืออุณหภูมิห้อง ถึง 95 องศา และสามารถตั้งระบบสั่นได้ เพื่อให้เครื่องทำการเขย่าสารตัวอย่างระหว่างการให้ความร้อน โดยสามารถตั้งค่าความเร็วของการเขย่าในช่วง 35 ถึง 160 สโตรกต่อนาที ขนาดความจุ 45 ลิตร</t>
  </si>
  <si>
    <t>ชุดครุภัณฑ์ประกอบห้องสำนักงานสถาบันวิจัยและพัฒนา</t>
  </si>
  <si>
    <t>สำนักงานผู้อำนวยการ</t>
  </si>
  <si>
    <t>เพื่อใช้ทดแทนครุภัณฑ์สำนักงานและครุภัณฑ์คอมพิวเตอร์ที่เสื่อมสภาพ ใช้งานไม่ได้</t>
  </si>
  <si>
    <t>ชุดครุภัณฑ์ประกอบห้องจริยธรรมการวิจัยในมนุษย์และสัตว์ทอลอง</t>
  </si>
  <si>
    <t>สำนักงานจริยธรรมการวิจัยในมนุษย์และสัตว์ทดลอง</t>
  </si>
  <si>
    <t>เพื่อใช้ในการปฏิบัติงานในสำนักงานจริยธรรมการวิจัยในมนุษย์และสัตว์ทดลอง</t>
  </si>
  <si>
    <t>เครื่องซักผ้าแบบฝาหน้าสำหรับมาตรฐาน ISO</t>
  </si>
  <si>
    <t>ศูนย์ความเป็นเลิศด้านคราม มหาวิทยาลัยราชภัฏสกลนคร เป็นศูนย์ที่จัดตั้งขึ้นตามมติของกระทรวงเกษตรและสหกรณ์ โดยมีวัตถุประสงค์เพื่อพัฒนาขีดความสามารถในการแข่งขันภาคการผลิตผ้าย้อมครามของ ผู้ผลิต/ผู้ประกอบการ และ Young Smart Farmer ด้วยการวิจัย เทคโนโลยีและนวัตกรรม มีการบริหารงานและดำเนินงาน จากอาจารย์และนักวิจัยทั้งมหาวิทยาลัยที่มีความรู้ความเชี่ยวชาญตามศาสตร์ต่างๆ สามารถให้บริการแก่นักศึกษา อาจารย์ นักวิจัย บุคลากรของมหาวิทยาลัย ตลอดทั้งตรวจวิเคราะห์และรับรองมาตรฐานด้านสิ่งทอให้แก่ผู้ผลิต/ผู้ประกอบการหรือประชาชนทั่วไปได้ แต่ปัจจุบันยังขาดครุภัณฑ์ตรวจวัดมาตรฐานสิ่งทอ ซึ่งมีความสำคัญและจำเป็นต่อการดำเนินงาน เพื่อให้การบริหารจัดการและเสริมศักยภาพให้แก่ทีมอาจารย์ นักวิจัยได้ทำงานอย่างเต็มศักยภาพ จึงมีความจำเป็นต้องจัดหาครุภัณฑ์ด้านการวิจัยและบริการตรวจวัดมาตรฐานสิ่งทอ เพื่อให้มีศักยภาพและขีดความสามารถในการแข่งขันภาคการผลิต อันจะเป็นการสร้างความเข้มแข็ง เกิดความเชี่ยวชาญและสร้างผลิตภัณฑ์ให้มีมูลค่าและคุณค่าที่หลากหลายต่อไป</t>
  </si>
  <si>
    <t>เครื่องอบผ้าแบบฝาหน้าสำหรับมาตรฐาน ISO</t>
  </si>
  <si>
    <t>เครื่องซักผ้าแบบฝาบนสำหรับมาตรฐาน AATCC</t>
  </si>
  <si>
    <t xml:space="preserve">เพื่อพัฒนาขีดความสามารถในการแข่งขันภาคการเกษตรด้วยเทคโนโลยี และนวัตกรรม รวมทั้งสนับสนุน และส่งเสริมเทคโนโลยีเกษตร การประดิษฐ์นวัตกรรม และเป็นศูนย์อบรมบ่มเพาะเกษตรกร และสนับสนุน Smart Farmer รวมถึง Young Smart Farmer ในจังหวัดสกลนคร ตลอดจนผลักดันงานเทคโนโลยีและนวัตกรรมผ่านการวิจัย การพัฒนา  การลงทุน การแปรรูป และการบริหารจัดการเชิงพาณิชย์ มีการบริหารงานและดำเนินงานผ่านคณะกรรมการศูนย์ความเป็นเลิศด้านคราม </t>
  </si>
  <si>
    <t>เครื่องอบผ้าแบบฝาหน้าสำหรับมาตรฐาน AATCC</t>
  </si>
  <si>
    <t>ตู้เทียบสี</t>
  </si>
  <si>
    <t>ตู้กล่องไฟจับคู่สี นี้ใช้กันอย่างแพร่หลายในวัสดุสิ่งทอการพิมพ์และการย้อมสีการประเมินความคงทนของสีการตรวจสอบสีการระบุสีและวัสดุเรืองแสง สำหรับผลิตภัณฑ์พิสูจน์อักษรที่ถูกต้องสีอคติตัวอย่างการผลิตและการตรวจสอบคุณภาพ และเกณฑ์การยอมรับในแหล่งกำเนิดแสงเดียวกัน เพื่อให้เราสามารถมั่นใจได้ว่าคุณภาพของสินค้า เพื่อตอบสนองความต้องการของสีเพื่อปรับปรุงคุณภาพและการแข่งขันในตลาด ใช้กันอย่างแพร่หลายในสิ่งทอ, ของเล่น, การพิมพ์, พลาสติก, สี, หมึก, การพิมพ์, สี, สารเคมี, เซรามิค, รองเท้า, หนัง, โลหะ, อาหารเครื่องสำอางหลายอุตสาหกรรม</t>
  </si>
  <si>
    <t>เครื่องตรวจนับเส้นด้ายอัตโนมัติ</t>
  </si>
  <si>
    <t xml:space="preserve">กล้องวงจรปิด </t>
  </si>
  <si>
    <t>ใชประกอบอาคารศูนย์วิจัยและบริการวิชาการเพื่อพัฒนาท้องถิ่น (ศูนย์ความเป็นเลิศด้านคราม)</t>
  </si>
  <si>
    <t>เครื่องวัดค่าการดูดกลืนแสง</t>
  </si>
  <si>
    <t>2. ครุภัณฑ์มีราคาต่อหน่วยสูงกว่า 1 ล้านบาท</t>
  </si>
  <si>
    <r>
      <t>ชุดครุภัณฑ์ตรวจวัดมาตรฐานสิ่งทอประจำศูนย์ความเป็นเลิศด้านคราม</t>
    </r>
    <r>
      <rPr>
        <b/>
        <sz val="16"/>
        <rFont val="TH SarabunPSK"/>
        <family val="2"/>
      </rPr>
      <t xml:space="preserve"> </t>
    </r>
  </si>
  <si>
    <t xml:space="preserve">ศูนย์ความเป็นเลิศด้านคราม มหาวิทยาลัยราชภัฏสกลนคร เป็นศูนย์ที่จัดตั้งขึ้นตามมติของกระทรวงเกษตรและสหกรณ์ โดยมีวัตถุประสงค์เพื่อพัฒนาขีดความสามารถในการแข่งขันภาคการผลิตผ้าย้อมครามของ ผู้ผลิต/ผู้ประกอบการ และ Young Smart Farmer ด้วยการวิจัย เทคโนโลยีและนวัตกรรม มีการบริหารงานและดำเนินงาน จากอาจารย์และนักวิจัยทั้งมหาวิทยาลัยที่มีความรู้ความเชี่ยวชาญตามศาสตร์ต่างๆ สามารถให้บริการแก่นักศึกษา อาจารย์ นักวิจัย บุคลากรของมหาวิทยาลัย ตลอดทั้งตรวจวิเคราะห์และรับรองมาตรฐานด้านสิ่งทอให้แก่ผู้ผลิต/ผู้ประกอบการหรือประชาชนทั่วไปได้ แต่ปัจจุบันยังขาดครุภัณฑ์ตรวจวัดมาตรฐานสิ่งทอ ซึ่งมีความสำคัญและจำเป็นต่อการดำเนินงาน เพื่อให้การบริหารจัดการและเสริมศักยภาพให้แก่ทีมอาจารย์ นักวิจัยได้ทำงานอย่างเต็มศักยภาพ จึงมีความจำเป็นต้องจัดหาครุภัณฑ์ด้านการวิจัยและบริการตรวจวัดมาตรฐานสิ่งทอ เพื่อให้มีศักยภาพและขีดความสามารถในการแข่งขันภาคการผลิต อันจะเป็นการสร้างความเข้มแข็ง เกิดความเชี่ยวชาญและสร้างผลิตภัณฑ์ให้มีมูลค่าและคุณค่าที่หลากหลายต่อไป
</t>
  </si>
  <si>
    <t xml:space="preserve">ชุดครุภัณฑ์เครื่องวิเคราะห์แบตเตอรี่ </t>
  </si>
  <si>
    <t xml:space="preserve">เป็นเครื่องมือวัดทางเคมีไฟฟ้าแบบโมดุลลาควบคุมด้วยคอมพิวเตอร์ ประกอบด้วย ชุดควบคุมหลัก (Hardware) ที่สามารถทำงานด้วยระบบโพเทนทิทิโอสแตท Potentiostat และ กัลวานอสแตท Galvanostat และมีมอดุลสำหรับทำ Electrochemical impedance spectroscopy (EIS) โดยมีชุดโปรแกรมสำเร็จรูป (Software) ควบคุมการทำงานชุดควบคุมหลัก (Hardware) ตัวอย่างการนำไปใช้ศึกษา วิจัย </t>
  </si>
  <si>
    <t xml:space="preserve">ชุดครุภัณฑ์วิเคราะห์ลักษณะเฉพาะฮอลล์ </t>
  </si>
  <si>
    <t>ชุดวิเคราะห์ลักษณะเฉพาะฮอลล์มีความจำเป็นสำหรับใช้ในการวิเคราะห์ลักษณะเฉพาะของฟิล์มบางที่เป็นวัสดุพลังงาน เช่น ค่าการนำไฟฟ้า ค่าความหนาแน่นประจุไฟฟ้า เป็นการเพิ่มศักยภาพการวิจัยด้านฟิล์มบางให้สามารถผลิตผลงานวิจัยตีพิมพ์เผยแพร่ผลงานวิจัยในระดับนานาชาติ รองรับการเรียนการสอนและวิทยานิพนธ์ของนักศึกษาสาขาวิชาฟิสิกส์ ระดับปริญญาโทและเอก ตลอดจนการสร้างนวัตกรรมด้านพลังงานให้กับประเทศชาติต่อไป</t>
  </si>
  <si>
    <t>P</t>
  </si>
  <si>
    <t>ชุดครุภัณฑ์เครื่องทดสอบความคงทนต่อการซัก</t>
  </si>
  <si>
    <t>เครื่องตรวจพิสูจน์เอกลักษณ์ของสารโดยหลักการดูดกลืนแสงในช่วงคลื่นอินฟราเรด</t>
  </si>
  <si>
    <t>เนื่องศูนย์ความเป็นเลิศด้านพลังงานทางเลือก สถาบันวิจัยและพัฒนา เป็นศูนย์วิจัยด้านวิทยาศาสตร์และวัสดุศาสตร์ มีนักวิจัยประจำหน่วยปฏิบัติการวิจัยจำนวน 7 หน่วยปฏิบัติการวิจัย ทำหน้าที่ศึกษาวิจัยด้านพลังงานทางเลือก และให้บริการเครื่องมือวิจัยแก่ นักเรียน นักศึกษา รวมถึง นักวิจัยจากหน่วยงานทั้งภาครัฐ และภาคเอกชน ในปัจจุบันยังไม่มีเครื่องวิเคราะห์หาพันธะเคมีหรือหมู่ฟังก์ชั่นในโมเลกุลของตัวอย่างน้ำมันด้วยเทคนิค FTIR (Fourier transform Infrared (FTIR) Spectroscopy) เป็นเครื่องมือเพื่อจำแนกประเภทของสารอินทรีย์ สารอนินทรีย์และพันธะเคมีหรือหมู่ฟังก์ชั่นในโมเลกุล เป็นเครื่องมือวิเคราะห์คุณสมบัติทางเคมีชั้นสูง โดยอาศัยเทคนิค ฟูเรียทรานสฟอร์มอินฟาเรดสเปกโตรมิเตอร์ สามารถครอบคลุมงานวิเคราะห์ในช่วง Mid-IR ซึ่งสามารถรองรับงานวิเคราะห์ในด้าน เภสัชกรรม อุตสากรรมอาหารและเครื่องดี่ม อุตสากรรมเคมีภัณฑ์ สารประกอบโพลิเมอร์ นิติวิทยาศาสตร์ สารประกอบชีวภาพ เป็นต้น อีกทั้งยังสามารถใช้ได้ทั้งงานวิเคราะห์ทางคุณภาพ และปริมาณ อีกทั้งยังสามารถใช้พิสูจน์ทราบเอกลักษณ์ของสารตัวอย่างได้เป็นอย่างดี</t>
  </si>
  <si>
    <t xml:space="preserve">เครื่องวิเคราะห์คุณสมบัติทางความร้อนเชิงปริมาณ </t>
  </si>
  <si>
    <t>เป็นเครื่องวิเคราะห์คุณสมบัติทางความร้อนเชิงปริมาณ  ซึ่งเป็นเครื่องที่สามารถวิเคราะห์หาน้ำหนักที่เปลี่ยนแปลงไปของสารตัวอย่าง เมื่อมีการเพิ่มอุณหภูมิสามารถวิเคราะห์หาปริมาณน้ำหนักที่เปลี่ยนแปลงไป ลำดับการเปลี่ยนแปลงน้ำหนักคงเหลือ เป็นต้น ซึ่งเป็นเครื่องพื้นฐานของการจะทำงานวิจัยหรือจะศึกษาของ สาขาวิชาฟิสิกส์ เคมี ชีววิทยา วิทยาศาสตร์สิ่งแวดล้อมและวิทยาศาสตร์ทั่วไป ใช้ในการ ดำเนินการวิจัยและการสนับสนุนการเรียนการสอน การให้บริการวัดวิเคราะห์แก่หน่วยงานภายนอก</t>
  </si>
  <si>
    <t xml:space="preserve">เครื่องวัดค่าคงที่การส่งผ่านความร้อนด้วยแสงเลเซอร์ </t>
  </si>
  <si>
    <t>ด้วยศูนย์ความเป็นเลิศด้านพลังงานทางเลือกเป็นหน่วยงานที่วิจัยด้านเทอร์โมอิเล็กทริก ฟิล์มบาง แบตเตอร์รี่ แสง พิโซอิเล็กทริก พลังงานชีวมวล และจำลอง รวมทั้งให้บริการวิชาการแก่หน่วยงานทั้งภายในและภายนอก จึงจำเป็นต้องมีครุภัณฑ์ที่มีมาตรฐานสูง เครื่องวัดค่าคงที่การส่งผ่านความร้อนด้วยแสงเลเซอร์ เป็นเครื่องที่สามารถวัดค่าสภาพนำความร้อนของวัสดุได้หลายชนิด ไม่ว่าจะเป็นกลุ่มสารที่เป็นฉนวน กึ่งโลหะ หรือโลหะ ซึ่งจะเป็นประโยชน์ต่อการเรียนการสอน และการวิจัยเป็นอย่างยิ่ง อีกทั้งยังสามารถรับบริการตรวจวัดจากหน่วยงานภายนอกเป็นการสร้างรายได้ให้กับมหาวิทยาลัยอีกทางหนึ่ง เนื่องจากปัจจุบันในประเทศไทยยังไม่มีเครื่องดังกล่าวเลย ผู้ใช้งานได้แก่ นักวิจัย นักศึกษา และอาจารย์ ที่สังกัด สถาบันวิจัยและพัฒนา คณะวิทยาศาสตร์และเทคโนโลยี คณะครุศาสตร์ และคณะเทคโนโลยีอุตสาหกรรม ทั้งภายในและภายนอกมหาวิทยาลัย ความถี่ในการใช้งาน 30 ครั้งต่อสัปดาห์</t>
  </si>
  <si>
    <t>ชุดเครื่องตรวจวัดชนิดอินฟราเรด (FT-IR spectrometer set)</t>
  </si>
  <si>
    <t>เทคนิค FT-IR Spectroscopy ย่อมาจาก Fourier Transform Infrared Spectroscopy (FT-IR) เป็นเทคนิคการกระตุ้นสารด้วยพลังงานแสงช่วงแสงอินฟราเรด (Infrared light) ที่ความยาวคลื่นต่าง ๆ เป็นอีกเทคนิคหนึ่งที่สามารถบอกหมู่ฟังก์ชันคร่าว ๆ ในสารที่ไม่ทราบว่าเป็นสารอะไรได้ โดยเปรียบเทียบกับฐานข้อมูลในตัวเครื่อง เป็นอีกเทคนิคหนึ่งที่นิยมใช้ในการตรวจยืนยันเอกลักษณ์ของสารเช่นเดียวกับเทคนิครามานสเปกโทรสโคปี ข้อดีคือเป็นเทคนิคที่สามารถตรวจวัดสารที่มีความเป็นฟลูออเรสเซนต์ได้ดี แต่เป็นเทคนิคที่ต้องสัมผัสสารโดยตรง นิยมใช้ในการตรวจสารเสพติด สารระเบิด สารตั้งต้น ฯลฯ เช่นเดียวกับเทคนิครามานสเปกโทรสโคปี เนื่องจากมีความรวดเร็วในการออกผล และถูกต้อง แม่นยำ</t>
  </si>
  <si>
    <t>ชุดปฎิบัติการทดสอบอุปกรณ์พาสซีฟวงจรอิเล็กทรอนิกส์</t>
  </si>
  <si>
    <t>เครื่องจําลองแสงอาทิตย์สําหรับทดสอบโซล่าร์เซลล์</t>
  </si>
  <si>
    <t>ในปัจจุบันยังไม่มีเครื่องจําลองแสงอาทิตย์สําหรับทดสอบโซล่าร์เซลล์ที่ใช้การทดสอบขั้นสูงในห้องปฏิบัติการเนื่องจากจำเป็นต้องใช้เครื่องมือตรวจวัดด้านำไฟฟ้าที่แม่นยำสูงและแหล่งพลังงานแสงที่คงที่ให้ผลลัพธ์ที่เป็นมาตรฐาน นอกจากนี้ยังสามารถนำไปให้บริการเครื่องมือวิจัยแก่ นักเรียนนักศึกษา รวมถึง นักวิจัยจากหน่วยงานทั้งภาครัฐ และภาคเอกชนที่มีความต้องการใช้บริการได้ ซึ่งจะเป็นเครื่องพื้นฐานของการทำงานวิจัยหรือพัฒนาวัสดุด้านเซลล์แสงอาทิตย์ของของ สาขาวิชาฟิสิกส์ วิทยาศาสตร์ทั่วไป  และหน่วยปฏิบัติการวิจัยแสง ศูนย์ความเป็นเลิศด้านพลังงานทางเลือก ต้องได้ใช้ในการพัฒนาเซลล์แสงอาทิตย์ เพื่อใช้ในการดำเนินการวิจัย และเป็นการสนับสนุนการเรียนการสอน</t>
  </si>
  <si>
    <t>เครื่องวิเคราะห์หาความเสถียรของการออกซิไดซ์ (Oxidation Stability)</t>
  </si>
  <si>
    <t>เนื่องศูนย์ความเป็นเลิศด้านพลังงานทางเลือก สถาบันวิจัยและพัฒนา เป็นศูนย์วิจัยด้านวิทยาศาสตร์และวัสดุศาสตร์ มีนักวิจัยประจำหน่วยปฏิบัติการวิจัยจำนวน 7 หน่วยปฏิบัติการวิจัย ทำหน้าที่ศึกษาวิจัยด้านพลังงานทางเลือก และให้บริการเครื่องมือวิจัยแก่ นักเรียน นักศึกษา รวมถึง นักวิจัยจากหน่วยงานทั้งภาครัฐ และภาคเอกชน ในปัจจุบันยังไม่มีเครื่องวิเคราะห์หาความเสถียรของการออกซิไดซ์ (Oxidation Stability)  เป็นเครื่องมือวิเคราะห์ปฏิกิริยาทางเคมีซึ่งเกิดจากการรวบตัวของน้ำมันหล่อลื่นกับออกซิเจน  อัตราการเกิดออกซิเดชั่นจะถูกเร่งให้เกิดเร็วขึ้นโดยอุณหภูมิสูง, น้ำ, กรดและสารกระตุ้น เช่น ทองแดง อัตราการเกิดออกซิเดชั่น จะเพิ่มขึ้นตามเวลาที่นานขึ้น อายุการใช้งานของสารหล่อลื่นลดลงเมื่ออุณหภูมิการใช้งานของน้ำมันเพิ่มสูงขึ้น ออกซิเดชั่นนำไปสู่การเพิ่มค่าความหนืดของน้ำมันและเกิดคราบสะสมของน้ำมันขี้โล้ (sludge) และวานิช (varnish)  ซึ่งเป็นเครื่องพื้นฐานของการจะทำงานวิจัยหรือจะศึกษาวิเคราะห์สารตัวอย่าง สาขาวิชา  ฟิสิกส์ เคมี และวิทยาศาสตร์ทั่วไป ต้องได้ใช้ในการวิเคราะห์ตัวอย่าง เพื่อใช้ในการดำเนินการวิจัย และเป็นการสนับสนุนการเรียนการสอน</t>
  </si>
  <si>
    <t>เครื่องไตเตรทอัตโนมัติ</t>
  </si>
  <si>
    <t>เนื่องศูนย์ความเป็นเลิศด้านพลังงานทางเลือก สถาบันวิจัยและพัฒนา เป็นศูนย์วิจัยด้านวิทยาศาสตร์และวัสดุศาสตร์ มีนักวิจัยประจำหน่วยปฏิบัติการวิจัยจำนวน 7 หน่วยปฏิบัติการวิจัย ทำหน้าที่ศึกษาวิจัยด้านพลังงานทางเลือก และให้บริการเครื่องมือวิจัยแก่ นักเรียน นักศึกษา รวมถึง นักวิจัยจากหน่วยงานทั้งภาครัฐ และภาคเอกชน ในปัจจุบันยังไม่มีเครื่องไตเตรทอัตโนมัติ (Automatic titration) ซึ่งเป็นเครื่องวิเคราะห์ปริมาณของสารโดยอาศัยปฏิกิริยาทางเคมีระหว่างสารที่รู้ค่าความเข้มข้นที่แน่นอน ซึ่งเราจะเรียกว่า titrant เติมลงในสารตัวอย่าง โดยใช้สารเคมีที่เรียกว่า ตัวบ่งชี้ (indicator) เพื่อบ่งบอกว่าถึงจุดยุติ เช่น Phenopthalene จุดยุติเป็นสีชมพู เป็นต้น จากนั้นนำปริมาตร และความเข้มข้นของ titrant มาคำนวณหาปริมาณสารที่ต้องการ เช่น การหาปริมาณกรด โดยทำการไตเตรทกับด่าง เป็นต้น ซึ่งเป็นเครื่องพื้นฐานของการจะทำงานวิจัยหรือจะศึกษาวิเคราะห์สารตัวอย่าง สาขาวิชา  ฟิสิกส์ เคมี ชีววิทยา  วิทยาศาสตร์สิ่งแวดล้อม และวิทยาศาสตร์ทั่วไป ต้องได้ใช้ในการวิเคราะห์ตัวอย่าง เพื่อใช้ในการดำเนินการวิจัย และเป็นการสนับสนุนการเรียนการสอน</t>
  </si>
  <si>
    <t>ชุดทดสอบความแข็งแรงของวัสดุสิ่งทอ</t>
  </si>
  <si>
    <t>ชุดเครื่องทำอุณหภูมิความชื้น</t>
  </si>
  <si>
    <t>กล้องจุลทรรศน์อิเล็กตรอนแบบส่องกราด  พร้อมเครื่องวิเคราะห์ธาตุด้วยเทคนิครังสีเอ็กซ์ EDS และเครื่องวิเคราะห์โครงสร้างจุลภาคด้วยเทคนิค อิเล็กตรอนแบบสแกตเตอร์ดิฟแฟรกชั่น EBSD</t>
  </si>
  <si>
    <t>ใช้สำหรับการเรียนการสอนในคณะวิทยาศาสตร์และเทคโนโลยี คณะเทคโนโลยีอุตสาหกรรม คณะเทคโนโลยีการเกษตร คณะครุศาสตร์ ในการหาลักษณะเฉพาะในระดับจุลภาคของวัสดุ ในโครงงานวิจัย และวิทยานิพนธ์ สำหรับนักศึกษา ระดับปริญญาตรี โท และเอก เพื่อยกระดับมาตรฐานการวิจัยเพื่อตีพิมพ์ผลงานวิจัยในวารสารวิชาการที่อยู่ในระดับแนวหน้าของโลก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</si>
</sst>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  <charset val="222"/>
    </font>
    <font>
      <b/>
      <sz val="16"/>
      <name val="Tahoma"/>
      <family val="2"/>
      <charset val="222"/>
      <scheme val="minor"/>
    </font>
    <font>
      <sz val="16"/>
      <name val="TH SarabunPSK"/>
      <family val="2"/>
      <charset val="222"/>
    </font>
    <font>
      <sz val="16"/>
      <color theme="1"/>
      <name val="TH SarabunPSK"/>
      <family val="2"/>
    </font>
    <font>
      <sz val="16"/>
      <name val="Wingdings"/>
      <charset val="2"/>
    </font>
    <font>
      <sz val="14"/>
      <name val="TH SarabunPSK"/>
      <family val="2"/>
      <charset val="222"/>
    </font>
    <font>
      <sz val="14"/>
      <name val="Wingdings"/>
      <charset val="2"/>
    </font>
    <font>
      <sz val="14"/>
      <color rgb="FFFF0000"/>
      <name val="TH SarabunPSK"/>
      <family val="2"/>
      <charset val="222"/>
    </font>
    <font>
      <sz val="12"/>
      <name val="TH SarabunPSK"/>
      <family val="2"/>
      <charset val="222"/>
    </font>
    <font>
      <sz val="16"/>
      <name val="Wingdings 2"/>
      <family val="1"/>
      <charset val="2"/>
    </font>
    <font>
      <sz val="14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2"/>
      <name val="TH SarabunPSK"/>
      <family val="2"/>
    </font>
    <font>
      <sz val="11"/>
      <name val="Tahoma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43" fontId="4" fillId="0" borderId="0" xfId="1" applyFont="1" applyAlignment="1">
      <alignment horizontal="center" vertical="top"/>
    </xf>
    <xf numFmtId="49" fontId="5" fillId="0" borderId="0" xfId="1" applyNumberFormat="1" applyFont="1" applyAlignment="1">
      <alignment horizontal="center" vertical="top"/>
    </xf>
    <xf numFmtId="43" fontId="5" fillId="0" borderId="0" xfId="1" applyFont="1" applyAlignment="1">
      <alignment horizontal="center" vertical="top" wrapText="1"/>
    </xf>
    <xf numFmtId="43" fontId="5" fillId="0" borderId="0" xfId="1" applyFont="1" applyAlignment="1">
      <alignment horizontal="center" vertical="top"/>
    </xf>
    <xf numFmtId="187" fontId="5" fillId="0" borderId="0" xfId="1" applyNumberFormat="1" applyFont="1" applyAlignment="1">
      <alignment horizontal="center" vertical="top"/>
    </xf>
    <xf numFmtId="43" fontId="5" fillId="2" borderId="0" xfId="1" applyFont="1" applyFill="1" applyAlignment="1">
      <alignment horizontal="center" vertical="top"/>
    </xf>
    <xf numFmtId="43" fontId="5" fillId="2" borderId="0" xfId="1" applyFont="1" applyFill="1" applyAlignment="1">
      <alignment horizontal="right" vertical="top"/>
    </xf>
    <xf numFmtId="43" fontId="5" fillId="0" borderId="0" xfId="1" applyFont="1" applyAlignment="1">
      <alignment horizontal="left" vertical="top" wrapText="1"/>
    </xf>
    <xf numFmtId="0" fontId="5" fillId="0" borderId="0" xfId="1" applyNumberFormat="1" applyFont="1" applyAlignment="1">
      <alignment vertical="top" wrapText="1"/>
    </xf>
    <xf numFmtId="43" fontId="4" fillId="0" borderId="1" xfId="1" applyFont="1" applyBorder="1" applyAlignment="1">
      <alignment horizontal="center" vertical="top"/>
    </xf>
    <xf numFmtId="43" fontId="6" fillId="3" borderId="1" xfId="1" applyFont="1" applyFill="1" applyBorder="1" applyAlignment="1">
      <alignment horizontal="center" vertical="top"/>
    </xf>
    <xf numFmtId="43" fontId="6" fillId="3" borderId="1" xfId="1" applyFont="1" applyFill="1" applyBorder="1" applyAlignment="1">
      <alignment horizontal="left" vertical="top" wrapText="1"/>
    </xf>
    <xf numFmtId="0" fontId="6" fillId="3" borderId="1" xfId="1" applyNumberFormat="1" applyFont="1" applyFill="1" applyBorder="1" applyAlignment="1">
      <alignment vertical="top" wrapText="1"/>
    </xf>
    <xf numFmtId="43" fontId="7" fillId="3" borderId="1" xfId="1" applyFont="1" applyFill="1" applyBorder="1" applyAlignment="1">
      <alignment horizontal="center" vertical="top"/>
    </xf>
    <xf numFmtId="43" fontId="6" fillId="4" borderId="1" xfId="1" applyFont="1" applyFill="1" applyBorder="1" applyAlignment="1">
      <alignment horizontal="center" vertical="top"/>
    </xf>
    <xf numFmtId="43" fontId="6" fillId="4" borderId="1" xfId="1" applyFont="1" applyFill="1" applyBorder="1" applyAlignment="1">
      <alignment horizontal="left" vertical="top" wrapText="1"/>
    </xf>
    <xf numFmtId="0" fontId="6" fillId="4" borderId="1" xfId="1" applyNumberFormat="1" applyFont="1" applyFill="1" applyBorder="1" applyAlignment="1">
      <alignment vertical="top" wrapText="1"/>
    </xf>
    <xf numFmtId="43" fontId="7" fillId="4" borderId="1" xfId="1" applyFont="1" applyFill="1" applyBorder="1" applyAlignment="1">
      <alignment horizontal="center" vertical="top"/>
    </xf>
    <xf numFmtId="49" fontId="6" fillId="5" borderId="1" xfId="1" applyNumberFormat="1" applyFont="1" applyFill="1" applyBorder="1" applyAlignment="1">
      <alignment horizontal="center" vertical="top"/>
    </xf>
    <xf numFmtId="43" fontId="6" fillId="5" borderId="1" xfId="1" applyFont="1" applyFill="1" applyBorder="1" applyAlignment="1">
      <alignment horizontal="left" vertical="top" wrapText="1"/>
    </xf>
    <xf numFmtId="43" fontId="6" fillId="5" borderId="1" xfId="1" applyFont="1" applyFill="1" applyBorder="1" applyAlignment="1">
      <alignment horizontal="center" vertical="top"/>
    </xf>
    <xf numFmtId="0" fontId="6" fillId="5" borderId="1" xfId="1" applyNumberFormat="1" applyFont="1" applyFill="1" applyBorder="1" applyAlignment="1">
      <alignment vertical="top" wrapText="1"/>
    </xf>
    <xf numFmtId="43" fontId="7" fillId="5" borderId="1" xfId="1" applyFont="1" applyFill="1" applyBorder="1" applyAlignment="1">
      <alignment horizontal="center" vertical="top"/>
    </xf>
    <xf numFmtId="49" fontId="6" fillId="6" borderId="1" xfId="1" applyNumberFormat="1" applyFont="1" applyFill="1" applyBorder="1" applyAlignment="1">
      <alignment horizontal="center" vertical="top"/>
    </xf>
    <xf numFmtId="43" fontId="6" fillId="6" borderId="1" xfId="1" applyFont="1" applyFill="1" applyBorder="1" applyAlignment="1">
      <alignment horizontal="left" vertical="top" wrapText="1"/>
    </xf>
    <xf numFmtId="43" fontId="6" fillId="6" borderId="1" xfId="1" applyFont="1" applyFill="1" applyBorder="1" applyAlignment="1">
      <alignment horizontal="center" vertical="top"/>
    </xf>
    <xf numFmtId="0" fontId="6" fillId="6" borderId="1" xfId="1" applyNumberFormat="1" applyFont="1" applyFill="1" applyBorder="1" applyAlignment="1">
      <alignment vertical="top" wrapText="1"/>
    </xf>
    <xf numFmtId="43" fontId="7" fillId="6" borderId="1" xfId="1" applyFont="1" applyFill="1" applyBorder="1" applyAlignment="1">
      <alignment horizontal="center" vertical="top"/>
    </xf>
    <xf numFmtId="43" fontId="6" fillId="7" borderId="1" xfId="1" applyFont="1" applyFill="1" applyBorder="1" applyAlignment="1">
      <alignment horizontal="center" vertical="top"/>
    </xf>
    <xf numFmtId="43" fontId="6" fillId="7" borderId="1" xfId="1" applyFont="1" applyFill="1" applyBorder="1" applyAlignment="1">
      <alignment horizontal="left" vertical="top" wrapText="1"/>
    </xf>
    <xf numFmtId="0" fontId="6" fillId="7" borderId="1" xfId="1" applyNumberFormat="1" applyFont="1" applyFill="1" applyBorder="1" applyAlignment="1">
      <alignment vertical="top" wrapText="1"/>
    </xf>
    <xf numFmtId="43" fontId="7" fillId="0" borderId="1" xfId="1" applyFont="1" applyBorder="1" applyAlignment="1">
      <alignment horizontal="center" vertical="top"/>
    </xf>
    <xf numFmtId="49" fontId="8" fillId="0" borderId="1" xfId="1" applyNumberFormat="1" applyFont="1" applyBorder="1" applyAlignment="1">
      <alignment horizontal="center" vertical="top"/>
    </xf>
    <xf numFmtId="43" fontId="8" fillId="0" borderId="1" xfId="1" applyFont="1" applyBorder="1" applyAlignment="1">
      <alignment vertical="top" wrapText="1"/>
    </xf>
    <xf numFmtId="43" fontId="8" fillId="0" borderId="1" xfId="1" applyFont="1" applyBorder="1" applyAlignment="1">
      <alignment horizontal="center" vertical="top"/>
    </xf>
    <xf numFmtId="43" fontId="8" fillId="0" borderId="1" xfId="1" applyFont="1" applyBorder="1" applyAlignment="1">
      <alignment vertical="top"/>
    </xf>
    <xf numFmtId="187" fontId="8" fillId="0" borderId="1" xfId="1" applyNumberFormat="1" applyFont="1" applyBorder="1" applyAlignment="1">
      <alignment horizontal="center" vertical="top"/>
    </xf>
    <xf numFmtId="43" fontId="8" fillId="0" borderId="1" xfId="1" applyFont="1" applyBorder="1" applyAlignment="1">
      <alignment horizontal="right" vertical="top"/>
    </xf>
    <xf numFmtId="43" fontId="9" fillId="0" borderId="1" xfId="1" applyFont="1" applyBorder="1" applyAlignment="1">
      <alignment horizontal="right" vertical="top"/>
    </xf>
    <xf numFmtId="43" fontId="8" fillId="0" borderId="1" xfId="1" applyFont="1" applyBorder="1" applyAlignment="1">
      <alignment horizontal="left" vertical="top" wrapText="1"/>
    </xf>
    <xf numFmtId="0" fontId="8" fillId="0" borderId="1" xfId="1" applyNumberFormat="1" applyFont="1" applyBorder="1" applyAlignment="1">
      <alignment vertical="top" wrapText="1"/>
    </xf>
    <xf numFmtId="43" fontId="4" fillId="0" borderId="1" xfId="1" applyFont="1" applyBorder="1"/>
    <xf numFmtId="43" fontId="10" fillId="0" borderId="1" xfId="1" applyFont="1" applyBorder="1" applyAlignment="1">
      <alignment horizontal="center" vertical="top"/>
    </xf>
    <xf numFmtId="43" fontId="8" fillId="0" borderId="1" xfId="1" applyFont="1" applyFill="1" applyBorder="1" applyAlignment="1">
      <alignment horizontal="center" vertical="top" wrapText="1"/>
    </xf>
    <xf numFmtId="43" fontId="8" fillId="0" borderId="1" xfId="1" applyFont="1" applyFill="1" applyBorder="1" applyAlignment="1">
      <alignment horizontal="right" vertical="top" wrapText="1"/>
    </xf>
    <xf numFmtId="43" fontId="10" fillId="2" borderId="1" xfId="1" applyFont="1" applyFill="1" applyBorder="1" applyAlignment="1">
      <alignment horizontal="center" vertical="top"/>
    </xf>
    <xf numFmtId="187" fontId="8" fillId="0" borderId="1" xfId="1" applyNumberFormat="1" applyFont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4" fillId="0" borderId="1" xfId="1" applyFont="1" applyBorder="1" applyAlignment="1">
      <alignment vertical="top"/>
    </xf>
    <xf numFmtId="49" fontId="11" fillId="0" borderId="1" xfId="1" applyNumberFormat="1" applyFont="1" applyBorder="1" applyAlignment="1">
      <alignment horizontal="center" vertical="top"/>
    </xf>
    <xf numFmtId="43" fontId="11" fillId="0" borderId="1" xfId="1" applyFont="1" applyBorder="1" applyAlignment="1">
      <alignment vertical="top" wrapText="1"/>
    </xf>
    <xf numFmtId="43" fontId="12" fillId="0" borderId="1" xfId="1" applyFont="1" applyBorder="1" applyAlignment="1">
      <alignment horizontal="center" vertical="top"/>
    </xf>
    <xf numFmtId="43" fontId="11" fillId="0" borderId="1" xfId="1" applyFont="1" applyBorder="1" applyAlignment="1">
      <alignment vertical="top"/>
    </xf>
    <xf numFmtId="43" fontId="11" fillId="0" borderId="1" xfId="1" applyFont="1" applyBorder="1" applyAlignment="1">
      <alignment horizontal="center" vertical="top"/>
    </xf>
    <xf numFmtId="43" fontId="13" fillId="2" borderId="1" xfId="1" applyFont="1" applyFill="1" applyBorder="1" applyAlignment="1">
      <alignment horizontal="right" vertical="top"/>
    </xf>
    <xf numFmtId="43" fontId="11" fillId="0" borderId="1" xfId="1" applyFont="1" applyBorder="1" applyAlignment="1">
      <alignment horizontal="right" vertical="top"/>
    </xf>
    <xf numFmtId="43" fontId="11" fillId="0" borderId="1" xfId="1" applyFont="1" applyFill="1" applyBorder="1" applyAlignment="1">
      <alignment horizontal="right" vertical="top"/>
    </xf>
    <xf numFmtId="0" fontId="11" fillId="0" borderId="1" xfId="1" applyNumberFormat="1" applyFont="1" applyBorder="1" applyAlignment="1">
      <alignment vertical="top" wrapText="1"/>
    </xf>
    <xf numFmtId="43" fontId="0" fillId="0" borderId="1" xfId="1" applyFont="1" applyBorder="1" applyAlignment="1">
      <alignment vertical="top"/>
    </xf>
    <xf numFmtId="43" fontId="12" fillId="2" borderId="1" xfId="1" applyFont="1" applyFill="1" applyBorder="1" applyAlignment="1">
      <alignment horizontal="center" vertical="top"/>
    </xf>
    <xf numFmtId="43" fontId="0" fillId="0" borderId="1" xfId="1" applyFont="1" applyBorder="1"/>
    <xf numFmtId="43" fontId="14" fillId="0" borderId="1" xfId="1" applyFont="1" applyBorder="1" applyAlignment="1">
      <alignment horizontal="right" vertical="top"/>
    </xf>
    <xf numFmtId="43" fontId="11" fillId="2" borderId="1" xfId="1" applyFont="1" applyFill="1" applyBorder="1" applyAlignment="1">
      <alignment vertical="top" wrapText="1"/>
    </xf>
    <xf numFmtId="43" fontId="11" fillId="2" borderId="1" xfId="1" applyFont="1" applyFill="1" applyBorder="1" applyAlignment="1">
      <alignment horizontal="center" vertical="top"/>
    </xf>
    <xf numFmtId="43" fontId="11" fillId="2" borderId="1" xfId="1" applyFont="1" applyFill="1" applyBorder="1" applyAlignment="1">
      <alignment vertical="top"/>
    </xf>
    <xf numFmtId="43" fontId="11" fillId="2" borderId="1" xfId="1" applyFont="1" applyFill="1" applyBorder="1" applyAlignment="1">
      <alignment horizontal="right" vertical="top"/>
    </xf>
    <xf numFmtId="0" fontId="11" fillId="2" borderId="1" xfId="1" applyNumberFormat="1" applyFont="1" applyFill="1" applyBorder="1" applyAlignment="1">
      <alignment vertical="top" wrapText="1"/>
    </xf>
    <xf numFmtId="43" fontId="2" fillId="0" borderId="1" xfId="1" applyFont="1" applyBorder="1"/>
    <xf numFmtId="187" fontId="6" fillId="7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Border="1" applyAlignment="1">
      <alignment horizontal="center" vertical="top"/>
    </xf>
    <xf numFmtId="43" fontId="5" fillId="0" borderId="1" xfId="1" applyFont="1" applyBorder="1" applyAlignment="1">
      <alignment vertical="top" wrapText="1"/>
    </xf>
    <xf numFmtId="43" fontId="5" fillId="0" borderId="1" xfId="1" applyFont="1" applyBorder="1" applyAlignment="1">
      <alignment vertical="top"/>
    </xf>
    <xf numFmtId="43" fontId="5" fillId="0" borderId="1" xfId="1" applyFont="1" applyBorder="1" applyAlignment="1">
      <alignment horizontal="center" vertical="top"/>
    </xf>
    <xf numFmtId="187" fontId="5" fillId="0" borderId="1" xfId="1" applyNumberFormat="1" applyFont="1" applyBorder="1" applyAlignment="1">
      <alignment horizontal="center" vertical="top"/>
    </xf>
    <xf numFmtId="43" fontId="5" fillId="0" borderId="1" xfId="1" applyFont="1" applyBorder="1" applyAlignment="1">
      <alignment horizontal="right" vertical="top"/>
    </xf>
    <xf numFmtId="43" fontId="5" fillId="0" borderId="1" xfId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vertical="top" wrapText="1"/>
    </xf>
    <xf numFmtId="43" fontId="5" fillId="0" borderId="1" xfId="1" applyFont="1" applyFill="1" applyBorder="1" applyAlignment="1">
      <alignment horizontal="right" vertical="top"/>
    </xf>
    <xf numFmtId="43" fontId="15" fillId="0" borderId="1" xfId="1" applyFont="1" applyBorder="1"/>
    <xf numFmtId="43" fontId="16" fillId="2" borderId="1" xfId="1" applyFont="1" applyFill="1" applyBorder="1" applyAlignment="1">
      <alignment vertical="top"/>
    </xf>
    <xf numFmtId="43" fontId="16" fillId="2" borderId="1" xfId="1" applyFont="1" applyFill="1" applyBorder="1" applyAlignment="1">
      <alignment horizontal="center" vertical="top"/>
    </xf>
    <xf numFmtId="43" fontId="17" fillId="2" borderId="1" xfId="1" applyFont="1" applyFill="1" applyBorder="1" applyAlignment="1">
      <alignment horizontal="right" vertical="top"/>
    </xf>
    <xf numFmtId="43" fontId="16" fillId="2" borderId="1" xfId="1" applyFont="1" applyFill="1" applyBorder="1" applyAlignment="1">
      <alignment horizontal="right" vertical="top"/>
    </xf>
    <xf numFmtId="43" fontId="16" fillId="0" borderId="1" xfId="1" applyFont="1" applyBorder="1" applyAlignment="1">
      <alignment vertical="top" wrapText="1"/>
    </xf>
    <xf numFmtId="0" fontId="16" fillId="2" borderId="1" xfId="1" applyNumberFormat="1" applyFont="1" applyFill="1" applyBorder="1" applyAlignment="1">
      <alignment vertical="top" wrapText="1"/>
    </xf>
    <xf numFmtId="43" fontId="0" fillId="2" borderId="1" xfId="1" applyFont="1" applyFill="1" applyBorder="1"/>
    <xf numFmtId="43" fontId="16" fillId="0" borderId="1" xfId="1" applyFont="1" applyBorder="1" applyAlignment="1">
      <alignment vertical="top"/>
    </xf>
    <xf numFmtId="43" fontId="16" fillId="0" borderId="1" xfId="1" applyFont="1" applyBorder="1" applyAlignment="1">
      <alignment horizontal="center" vertical="top"/>
    </xf>
    <xf numFmtId="43" fontId="18" fillId="2" borderId="1" xfId="1" applyFont="1" applyFill="1" applyBorder="1" applyAlignment="1">
      <alignment horizontal="right" vertical="top"/>
    </xf>
    <xf numFmtId="43" fontId="16" fillId="0" borderId="1" xfId="1" applyFont="1" applyBorder="1" applyAlignment="1">
      <alignment horizontal="right" vertical="top"/>
    </xf>
    <xf numFmtId="0" fontId="16" fillId="0" borderId="1" xfId="1" applyNumberFormat="1" applyFont="1" applyBorder="1" applyAlignment="1">
      <alignment vertical="top" wrapText="1"/>
    </xf>
    <xf numFmtId="43" fontId="16" fillId="0" borderId="1" xfId="1" applyFont="1" applyFill="1" applyBorder="1" applyAlignment="1">
      <alignment horizontal="right" vertical="top"/>
    </xf>
    <xf numFmtId="43" fontId="16" fillId="2" borderId="1" xfId="1" applyFont="1" applyFill="1" applyBorder="1" applyAlignment="1">
      <alignment vertical="top" wrapText="1"/>
    </xf>
    <xf numFmtId="43" fontId="16" fillId="2" borderId="1" xfId="1" applyFont="1" applyFill="1" applyBorder="1" applyAlignment="1">
      <alignment horizontal="center" vertical="top" wrapText="1"/>
    </xf>
    <xf numFmtId="43" fontId="2" fillId="2" borderId="1" xfId="1" applyFont="1" applyFill="1" applyBorder="1" applyAlignment="1">
      <alignment horizontal="right" vertical="top" wrapText="1"/>
    </xf>
    <xf numFmtId="43" fontId="16" fillId="2" borderId="1" xfId="1" applyFont="1" applyFill="1" applyBorder="1" applyAlignment="1">
      <alignment horizontal="right" vertical="top" wrapText="1"/>
    </xf>
    <xf numFmtId="43" fontId="0" fillId="2" borderId="1" xfId="1" applyFont="1" applyFill="1" applyBorder="1" applyAlignment="1">
      <alignment wrapText="1"/>
    </xf>
    <xf numFmtId="43" fontId="2" fillId="2" borderId="1" xfId="1" applyFont="1" applyFill="1" applyBorder="1" applyAlignment="1">
      <alignment horizontal="right" vertical="top"/>
    </xf>
    <xf numFmtId="43" fontId="19" fillId="0" borderId="1" xfId="1" applyFont="1" applyBorder="1" applyAlignment="1">
      <alignment horizontal="right" vertical="top"/>
    </xf>
    <xf numFmtId="43" fontId="20" fillId="0" borderId="1" xfId="1" applyFont="1" applyBorder="1"/>
    <xf numFmtId="43" fontId="5" fillId="6" borderId="0" xfId="1" applyFont="1" applyFill="1" applyAlignment="1">
      <alignment horizontal="center" vertical="top"/>
    </xf>
    <xf numFmtId="43" fontId="5" fillId="6" borderId="0" xfId="1" applyFont="1" applyFill="1" applyAlignment="1">
      <alignment horizontal="right" vertical="top"/>
    </xf>
    <xf numFmtId="43" fontId="3" fillId="2" borderId="1" xfId="1" applyFont="1" applyFill="1" applyBorder="1" applyAlignment="1">
      <alignment horizontal="center" vertical="top"/>
    </xf>
    <xf numFmtId="43" fontId="6" fillId="3" borderId="2" xfId="1" applyFont="1" applyFill="1" applyBorder="1" applyAlignment="1">
      <alignment horizontal="center" vertical="top" wrapText="1"/>
    </xf>
    <xf numFmtId="43" fontId="6" fillId="3" borderId="4" xfId="1" applyFont="1" applyFill="1" applyBorder="1" applyAlignment="1">
      <alignment horizontal="center" vertical="top" wrapText="1"/>
    </xf>
    <xf numFmtId="43" fontId="6" fillId="4" borderId="1" xfId="1" applyFont="1" applyFill="1" applyBorder="1" applyAlignment="1">
      <alignment horizontal="center" vertical="top"/>
    </xf>
    <xf numFmtId="43" fontId="3" fillId="0" borderId="1" xfId="1" applyFont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top"/>
    </xf>
    <xf numFmtId="187" fontId="3" fillId="0" borderId="1" xfId="1" applyNumberFormat="1" applyFont="1" applyBorder="1" applyAlignment="1">
      <alignment horizontal="center" vertical="top"/>
    </xf>
    <xf numFmtId="43" fontId="3" fillId="0" borderId="0" xfId="1" applyFont="1" applyAlignment="1">
      <alignment horizontal="center" vertical="top"/>
    </xf>
    <xf numFmtId="49" fontId="3" fillId="0" borderId="1" xfId="1" applyNumberFormat="1" applyFont="1" applyBorder="1" applyAlignment="1">
      <alignment horizontal="center" vertical="top" wrapText="1"/>
    </xf>
    <xf numFmtId="43" fontId="3" fillId="0" borderId="2" xfId="1" applyFont="1" applyBorder="1" applyAlignment="1">
      <alignment horizontal="center" vertical="top"/>
    </xf>
    <xf numFmtId="43" fontId="3" fillId="0" borderId="3" xfId="1" applyFont="1" applyBorder="1" applyAlignment="1">
      <alignment horizontal="center" vertical="top"/>
    </xf>
    <xf numFmtId="43" fontId="3" fillId="0" borderId="4" xfId="1" applyFont="1" applyBorder="1" applyAlignment="1">
      <alignment horizontal="center" vertical="top"/>
    </xf>
    <xf numFmtId="43" fontId="3" fillId="0" borderId="5" xfId="1" applyFont="1" applyBorder="1" applyAlignment="1">
      <alignment horizontal="center" vertical="top"/>
    </xf>
    <xf numFmtId="43" fontId="3" fillId="0" borderId="6" xfId="1" applyFont="1" applyBorder="1" applyAlignment="1">
      <alignment horizontal="center" vertical="top"/>
    </xf>
    <xf numFmtId="43" fontId="3" fillId="0" borderId="7" xfId="1" applyFont="1" applyBorder="1" applyAlignment="1">
      <alignment horizontal="center" vertical="top"/>
    </xf>
    <xf numFmtId="43" fontId="3" fillId="0" borderId="8" xfId="1" applyFont="1" applyBorder="1" applyAlignment="1">
      <alignment horizontal="center" vertical="top"/>
    </xf>
    <xf numFmtId="43" fontId="6" fillId="7" borderId="1" xfId="1" applyFont="1" applyFill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5"/>
  <sheetViews>
    <sheetView tabSelected="1" view="pageBreakPreview" topLeftCell="I1" zoomScaleNormal="100" zoomScaleSheetLayoutView="100" workbookViewId="0">
      <pane ySplit="7" topLeftCell="A8" activePane="bottomLeft" state="frozen"/>
      <selection pane="bottomLeft" activeCell="Q13" sqref="Q13"/>
    </sheetView>
  </sheetViews>
  <sheetFormatPr defaultRowHeight="24" x14ac:dyDescent="0.2"/>
  <cols>
    <col min="1" max="1" width="6.5" style="2" bestFit="1" customWidth="1"/>
    <col min="2" max="2" width="31.875" style="3" customWidth="1"/>
    <col min="3" max="3" width="10.375" style="4" bestFit="1" customWidth="1"/>
    <col min="4" max="4" width="9.625" style="4" bestFit="1" customWidth="1"/>
    <col min="5" max="5" width="8.125" style="4" bestFit="1" customWidth="1"/>
    <col min="6" max="6" width="14.75" style="4" bestFit="1" customWidth="1"/>
    <col min="7" max="7" width="6.875" style="5" bestFit="1" customWidth="1"/>
    <col min="8" max="8" width="15.375" style="4" bestFit="1" customWidth="1"/>
    <col min="9" max="9" width="7.625" style="101" bestFit="1" customWidth="1"/>
    <col min="10" max="10" width="14.75" style="102" bestFit="1" customWidth="1"/>
    <col min="11" max="11" width="7.625" style="101" bestFit="1" customWidth="1"/>
    <col min="12" max="12" width="13.75" style="102" bestFit="1" customWidth="1"/>
    <col min="13" max="13" width="7.5" style="101" bestFit="1" customWidth="1"/>
    <col min="14" max="14" width="13.75" style="102" bestFit="1" customWidth="1"/>
    <col min="15" max="15" width="7.75" style="101" bestFit="1" customWidth="1"/>
    <col min="16" max="16" width="14.75" style="102" bestFit="1" customWidth="1"/>
    <col min="17" max="17" width="11.75" style="4" customWidth="1"/>
    <col min="18" max="18" width="14.875" style="8" customWidth="1"/>
    <col min="19" max="19" width="43.375" style="9" customWidth="1"/>
    <col min="20" max="20" width="9" style="1"/>
    <col min="21" max="21" width="21.625" style="1" bestFit="1" customWidth="1"/>
    <col min="22" max="16384" width="9" style="1"/>
  </cols>
  <sheetData>
    <row r="1" spans="1:19" x14ac:dyDescent="0.2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x14ac:dyDescent="0.2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I3" s="6"/>
      <c r="J3" s="7"/>
      <c r="K3" s="6"/>
      <c r="L3" s="7"/>
      <c r="M3" s="6"/>
      <c r="N3" s="7"/>
      <c r="O3" s="6"/>
      <c r="P3" s="7"/>
    </row>
    <row r="4" spans="1:19" s="10" customFormat="1" ht="21" customHeight="1" x14ac:dyDescent="0.2">
      <c r="A4" s="113" t="s">
        <v>2</v>
      </c>
      <c r="B4" s="107" t="s">
        <v>3</v>
      </c>
      <c r="C4" s="108" t="s">
        <v>4</v>
      </c>
      <c r="D4" s="108"/>
      <c r="E4" s="107" t="s">
        <v>5</v>
      </c>
      <c r="F4" s="107" t="s">
        <v>6</v>
      </c>
      <c r="G4" s="107" t="s">
        <v>7</v>
      </c>
      <c r="H4" s="108"/>
      <c r="I4" s="114" t="s">
        <v>8</v>
      </c>
      <c r="J4" s="115"/>
      <c r="K4" s="115"/>
      <c r="L4" s="115"/>
      <c r="M4" s="115"/>
      <c r="N4" s="116"/>
      <c r="O4" s="117" t="s">
        <v>9</v>
      </c>
      <c r="P4" s="118"/>
      <c r="Q4" s="107" t="s">
        <v>10</v>
      </c>
      <c r="R4" s="107" t="s">
        <v>11</v>
      </c>
      <c r="S4" s="109" t="s">
        <v>12</v>
      </c>
    </row>
    <row r="5" spans="1:19" s="10" customFormat="1" x14ac:dyDescent="0.2">
      <c r="A5" s="113"/>
      <c r="B5" s="107"/>
      <c r="C5" s="108" t="s">
        <v>13</v>
      </c>
      <c r="D5" s="108" t="s">
        <v>14</v>
      </c>
      <c r="E5" s="108"/>
      <c r="F5" s="108"/>
      <c r="G5" s="108"/>
      <c r="H5" s="108"/>
      <c r="I5" s="110">
        <v>2566</v>
      </c>
      <c r="J5" s="110"/>
      <c r="K5" s="103" t="s">
        <v>15</v>
      </c>
      <c r="L5" s="103"/>
      <c r="M5" s="103" t="s">
        <v>16</v>
      </c>
      <c r="N5" s="103"/>
      <c r="O5" s="119"/>
      <c r="P5" s="120"/>
      <c r="Q5" s="108"/>
      <c r="R5" s="107"/>
      <c r="S5" s="109"/>
    </row>
    <row r="6" spans="1:19" s="10" customFormat="1" ht="33.75" customHeight="1" x14ac:dyDescent="0.2">
      <c r="A6" s="113"/>
      <c r="B6" s="107"/>
      <c r="C6" s="108"/>
      <c r="D6" s="108"/>
      <c r="E6" s="108"/>
      <c r="F6" s="108"/>
      <c r="G6" s="111" t="s">
        <v>17</v>
      </c>
      <c r="H6" s="108" t="s">
        <v>18</v>
      </c>
      <c r="I6" s="103" t="s">
        <v>17</v>
      </c>
      <c r="J6" s="103" t="s">
        <v>18</v>
      </c>
      <c r="K6" s="103" t="s">
        <v>17</v>
      </c>
      <c r="L6" s="103" t="s">
        <v>18</v>
      </c>
      <c r="M6" s="103" t="s">
        <v>17</v>
      </c>
      <c r="N6" s="103" t="s">
        <v>18</v>
      </c>
      <c r="O6" s="103" t="s">
        <v>17</v>
      </c>
      <c r="P6" s="103" t="s">
        <v>18</v>
      </c>
      <c r="Q6" s="108"/>
      <c r="R6" s="107"/>
      <c r="S6" s="109"/>
    </row>
    <row r="7" spans="1:19" s="10" customFormat="1" ht="19.5" x14ac:dyDescent="0.2">
      <c r="A7" s="113"/>
      <c r="B7" s="107"/>
      <c r="C7" s="108"/>
      <c r="D7" s="108"/>
      <c r="E7" s="108"/>
      <c r="F7" s="108"/>
      <c r="G7" s="111"/>
      <c r="H7" s="108"/>
      <c r="I7" s="103"/>
      <c r="J7" s="103"/>
      <c r="K7" s="103"/>
      <c r="L7" s="103"/>
      <c r="M7" s="103"/>
      <c r="N7" s="103"/>
      <c r="O7" s="103"/>
      <c r="P7" s="103"/>
      <c r="Q7" s="108"/>
      <c r="R7" s="107"/>
      <c r="S7" s="109"/>
    </row>
    <row r="8" spans="1:19" s="14" customFormat="1" hidden="1" x14ac:dyDescent="0.2">
      <c r="A8" s="104" t="s">
        <v>19</v>
      </c>
      <c r="B8" s="105"/>
      <c r="C8" s="11"/>
      <c r="D8" s="11"/>
      <c r="E8" s="11"/>
      <c r="F8" s="11" t="e">
        <f>F9+#REF!</f>
        <v>#REF!</v>
      </c>
      <c r="G8" s="11" t="e">
        <f>G9+#REF!</f>
        <v>#REF!</v>
      </c>
      <c r="H8" s="11" t="e">
        <f>H9+#REF!</f>
        <v>#REF!</v>
      </c>
      <c r="I8" s="11" t="e">
        <f>I9+#REF!</f>
        <v>#REF!</v>
      </c>
      <c r="J8" s="11" t="e">
        <f>J9+#REF!</f>
        <v>#REF!</v>
      </c>
      <c r="K8" s="11" t="e">
        <f>K9+#REF!</f>
        <v>#REF!</v>
      </c>
      <c r="L8" s="11" t="e">
        <f>L9+#REF!</f>
        <v>#REF!</v>
      </c>
      <c r="M8" s="11" t="e">
        <f>M9+#REF!</f>
        <v>#REF!</v>
      </c>
      <c r="N8" s="11" t="e">
        <f>N9+#REF!</f>
        <v>#REF!</v>
      </c>
      <c r="O8" s="11" t="e">
        <f>O9+#REF!</f>
        <v>#REF!</v>
      </c>
      <c r="P8" s="11" t="e">
        <f>P9+#REF!</f>
        <v>#REF!</v>
      </c>
      <c r="Q8" s="11"/>
      <c r="R8" s="12"/>
      <c r="S8" s="13"/>
    </row>
    <row r="9" spans="1:19" s="18" customFormat="1" hidden="1" x14ac:dyDescent="0.2">
      <c r="A9" s="106" t="s">
        <v>20</v>
      </c>
      <c r="B9" s="106"/>
      <c r="C9" s="15"/>
      <c r="D9" s="15"/>
      <c r="E9" s="15"/>
      <c r="F9" s="15" t="e">
        <f>#REF!+#REF!+#REF!</f>
        <v>#REF!</v>
      </c>
      <c r="G9" s="15" t="e">
        <f>#REF!+#REF!+#REF!</f>
        <v>#REF!</v>
      </c>
      <c r="H9" s="15" t="e">
        <f>#REF!+#REF!+#REF!</f>
        <v>#REF!</v>
      </c>
      <c r="I9" s="15" t="e">
        <f>#REF!+#REF!+#REF!</f>
        <v>#REF!</v>
      </c>
      <c r="J9" s="15" t="e">
        <f>#REF!+#REF!+#REF!</f>
        <v>#REF!</v>
      </c>
      <c r="K9" s="15" t="e">
        <f>#REF!+#REF!+#REF!</f>
        <v>#REF!</v>
      </c>
      <c r="L9" s="15" t="e">
        <f>#REF!+#REF!+#REF!</f>
        <v>#REF!</v>
      </c>
      <c r="M9" s="15" t="e">
        <f>#REF!+#REF!+#REF!</f>
        <v>#REF!</v>
      </c>
      <c r="N9" s="15" t="e">
        <f>#REF!+#REF!+#REF!</f>
        <v>#REF!</v>
      </c>
      <c r="O9" s="15" t="e">
        <f>#REF!+#REF!+#REF!</f>
        <v>#REF!</v>
      </c>
      <c r="P9" s="15" t="e">
        <f>#REF!+#REF!+#REF!</f>
        <v>#REF!</v>
      </c>
      <c r="Q9" s="15"/>
      <c r="R9" s="16"/>
      <c r="S9" s="17"/>
    </row>
    <row r="10" spans="1:19" s="23" customFormat="1" x14ac:dyDescent="0.2">
      <c r="A10" s="19"/>
      <c r="B10" s="20" t="s">
        <v>21</v>
      </c>
      <c r="C10" s="21"/>
      <c r="D10" s="21"/>
      <c r="E10" s="21"/>
      <c r="F10" s="21">
        <f t="shared" ref="F10:P10" si="0">F11</f>
        <v>51226500</v>
      </c>
      <c r="G10" s="21">
        <f t="shared" si="0"/>
        <v>3</v>
      </c>
      <c r="H10" s="21">
        <f t="shared" si="0"/>
        <v>2463000</v>
      </c>
      <c r="I10" s="21">
        <f t="shared" si="0"/>
        <v>7</v>
      </c>
      <c r="J10" s="21">
        <f t="shared" si="0"/>
        <v>8444200</v>
      </c>
      <c r="K10" s="21">
        <f t="shared" si="0"/>
        <v>17</v>
      </c>
      <c r="L10" s="21">
        <f t="shared" si="0"/>
        <v>21032300</v>
      </c>
      <c r="M10" s="21">
        <f t="shared" si="0"/>
        <v>8</v>
      </c>
      <c r="N10" s="21">
        <f t="shared" si="0"/>
        <v>21750000</v>
      </c>
      <c r="O10" s="21">
        <f t="shared" si="0"/>
        <v>32</v>
      </c>
      <c r="P10" s="21">
        <f t="shared" si="0"/>
        <v>51226500</v>
      </c>
      <c r="Q10" s="21"/>
      <c r="R10" s="20"/>
      <c r="S10" s="22"/>
    </row>
    <row r="11" spans="1:19" s="28" customFormat="1" x14ac:dyDescent="0.2">
      <c r="A11" s="24"/>
      <c r="B11" s="25" t="s">
        <v>22</v>
      </c>
      <c r="C11" s="26"/>
      <c r="D11" s="26"/>
      <c r="E11" s="26"/>
      <c r="F11" s="26">
        <f t="shared" ref="F11:P11" si="1">F12+F30</f>
        <v>51226500</v>
      </c>
      <c r="G11" s="26">
        <f t="shared" si="1"/>
        <v>3</v>
      </c>
      <c r="H11" s="26">
        <f t="shared" si="1"/>
        <v>2463000</v>
      </c>
      <c r="I11" s="26">
        <f t="shared" si="1"/>
        <v>7</v>
      </c>
      <c r="J11" s="26">
        <f t="shared" si="1"/>
        <v>8444200</v>
      </c>
      <c r="K11" s="26">
        <f t="shared" si="1"/>
        <v>17</v>
      </c>
      <c r="L11" s="26">
        <f t="shared" si="1"/>
        <v>21032300</v>
      </c>
      <c r="M11" s="26">
        <f t="shared" si="1"/>
        <v>8</v>
      </c>
      <c r="N11" s="26">
        <f t="shared" si="1"/>
        <v>21750000</v>
      </c>
      <c r="O11" s="26">
        <f t="shared" si="1"/>
        <v>32</v>
      </c>
      <c r="P11" s="26">
        <f t="shared" si="1"/>
        <v>51226500</v>
      </c>
      <c r="Q11" s="26"/>
      <c r="R11" s="25"/>
      <c r="S11" s="27"/>
    </row>
    <row r="12" spans="1:19" s="32" customFormat="1" x14ac:dyDescent="0.2">
      <c r="A12" s="121" t="s">
        <v>23</v>
      </c>
      <c r="B12" s="121"/>
      <c r="C12" s="29"/>
      <c r="D12" s="29"/>
      <c r="E12" s="29"/>
      <c r="F12" s="29">
        <f t="shared" ref="F12:P12" si="2">SUM(F13:F29)</f>
        <v>7198800</v>
      </c>
      <c r="G12" s="29">
        <f t="shared" si="2"/>
        <v>2</v>
      </c>
      <c r="H12" s="29">
        <f t="shared" si="2"/>
        <v>1365000</v>
      </c>
      <c r="I12" s="29">
        <f t="shared" si="2"/>
        <v>3</v>
      </c>
      <c r="J12" s="29">
        <f t="shared" si="2"/>
        <v>1596400</v>
      </c>
      <c r="K12" s="29">
        <f t="shared" si="2"/>
        <v>9</v>
      </c>
      <c r="L12" s="29">
        <f t="shared" si="2"/>
        <v>2802400</v>
      </c>
      <c r="M12" s="29">
        <f t="shared" si="2"/>
        <v>5</v>
      </c>
      <c r="N12" s="29">
        <f t="shared" si="2"/>
        <v>2800000</v>
      </c>
      <c r="O12" s="29">
        <f t="shared" si="2"/>
        <v>17</v>
      </c>
      <c r="P12" s="29">
        <f t="shared" si="2"/>
        <v>7198800</v>
      </c>
      <c r="Q12" s="29"/>
      <c r="R12" s="30"/>
      <c r="S12" s="31"/>
    </row>
    <row r="13" spans="1:19" s="42" customFormat="1" ht="195" customHeight="1" x14ac:dyDescent="0.25">
      <c r="A13" s="33">
        <v>1</v>
      </c>
      <c r="B13" s="34" t="s">
        <v>24</v>
      </c>
      <c r="C13" s="35" t="s">
        <v>25</v>
      </c>
      <c r="D13" s="36"/>
      <c r="E13" s="35" t="s">
        <v>26</v>
      </c>
      <c r="F13" s="36">
        <v>765000</v>
      </c>
      <c r="G13" s="37">
        <v>1</v>
      </c>
      <c r="H13" s="36">
        <f>F13</f>
        <v>765000</v>
      </c>
      <c r="I13" s="35">
        <v>1</v>
      </c>
      <c r="J13" s="38">
        <v>765000</v>
      </c>
      <c r="K13" s="35"/>
      <c r="L13" s="38"/>
      <c r="M13" s="35"/>
      <c r="N13" s="38"/>
      <c r="O13" s="39">
        <f t="shared" ref="O13:O45" si="3">M13+K13+I13</f>
        <v>1</v>
      </c>
      <c r="P13" s="39">
        <f t="shared" ref="P13:P45" si="4">J13+L13+N13</f>
        <v>765000</v>
      </c>
      <c r="Q13" s="36"/>
      <c r="R13" s="40" t="s">
        <v>27</v>
      </c>
      <c r="S13" s="41" t="s">
        <v>28</v>
      </c>
    </row>
    <row r="14" spans="1:19" s="42" customFormat="1" ht="72" x14ac:dyDescent="0.25">
      <c r="A14" s="33" t="s">
        <v>29</v>
      </c>
      <c r="B14" s="40" t="s">
        <v>30</v>
      </c>
      <c r="C14" s="43" t="s">
        <v>31</v>
      </c>
      <c r="D14" s="36"/>
      <c r="E14" s="35" t="s">
        <v>26</v>
      </c>
      <c r="F14" s="44">
        <v>600000</v>
      </c>
      <c r="G14" s="37">
        <v>1</v>
      </c>
      <c r="H14" s="36">
        <f>F14</f>
        <v>600000</v>
      </c>
      <c r="I14" s="35">
        <v>1</v>
      </c>
      <c r="J14" s="45">
        <v>600000</v>
      </c>
      <c r="K14" s="35"/>
      <c r="L14" s="45"/>
      <c r="M14" s="35"/>
      <c r="N14" s="45"/>
      <c r="O14" s="39">
        <f t="shared" si="3"/>
        <v>1</v>
      </c>
      <c r="P14" s="39">
        <f t="shared" si="4"/>
        <v>600000</v>
      </c>
      <c r="Q14" s="36"/>
      <c r="R14" s="40" t="s">
        <v>32</v>
      </c>
      <c r="S14" s="41" t="s">
        <v>33</v>
      </c>
    </row>
    <row r="15" spans="1:19" s="49" customFormat="1" ht="168" x14ac:dyDescent="0.2">
      <c r="A15" s="33" t="s">
        <v>34</v>
      </c>
      <c r="B15" s="40" t="s">
        <v>35</v>
      </c>
      <c r="C15" s="46" t="s">
        <v>31</v>
      </c>
      <c r="D15" s="43"/>
      <c r="E15" s="35" t="s">
        <v>26</v>
      </c>
      <c r="F15" s="44">
        <v>231400</v>
      </c>
      <c r="G15" s="47"/>
      <c r="H15" s="48"/>
      <c r="I15" s="35">
        <v>1</v>
      </c>
      <c r="J15" s="38">
        <v>231400</v>
      </c>
      <c r="K15" s="35"/>
      <c r="L15" s="38"/>
      <c r="M15" s="35"/>
      <c r="N15" s="38"/>
      <c r="O15" s="39">
        <f>M15+K15+I15</f>
        <v>1</v>
      </c>
      <c r="P15" s="39">
        <f>J15+L15+N15</f>
        <v>231400</v>
      </c>
      <c r="Q15" s="35">
        <v>1</v>
      </c>
      <c r="R15" s="40" t="s">
        <v>32</v>
      </c>
      <c r="S15" s="41" t="s">
        <v>36</v>
      </c>
    </row>
    <row r="16" spans="1:19" s="59" customFormat="1" ht="43.5" x14ac:dyDescent="0.2">
      <c r="A16" s="50">
        <v>4</v>
      </c>
      <c r="B16" s="51" t="s">
        <v>37</v>
      </c>
      <c r="C16" s="52" t="s">
        <v>31</v>
      </c>
      <c r="D16" s="53"/>
      <c r="E16" s="54" t="s">
        <v>38</v>
      </c>
      <c r="F16" s="53">
        <v>577400</v>
      </c>
      <c r="G16" s="54" t="s">
        <v>39</v>
      </c>
      <c r="H16" s="54" t="s">
        <v>39</v>
      </c>
      <c r="I16" s="55"/>
      <c r="J16" s="55"/>
      <c r="K16" s="56">
        <v>1</v>
      </c>
      <c r="L16" s="57">
        <v>577400</v>
      </c>
      <c r="M16" s="56"/>
      <c r="N16" s="56"/>
      <c r="O16" s="39">
        <f t="shared" si="3"/>
        <v>1</v>
      </c>
      <c r="P16" s="39">
        <f t="shared" si="4"/>
        <v>577400</v>
      </c>
      <c r="Q16" s="54">
        <v>1</v>
      </c>
      <c r="R16" s="51" t="s">
        <v>32</v>
      </c>
      <c r="S16" s="58" t="s">
        <v>40</v>
      </c>
    </row>
    <row r="17" spans="1:19" s="61" customFormat="1" ht="152.25" x14ac:dyDescent="0.2">
      <c r="A17" s="50">
        <v>5</v>
      </c>
      <c r="B17" s="51" t="s">
        <v>41</v>
      </c>
      <c r="C17" s="60" t="s">
        <v>31</v>
      </c>
      <c r="D17" s="53"/>
      <c r="E17" s="54" t="s">
        <v>26</v>
      </c>
      <c r="F17" s="54">
        <v>900000</v>
      </c>
      <c r="G17" s="53"/>
      <c r="H17" s="53"/>
      <c r="I17" s="55"/>
      <c r="J17" s="55"/>
      <c r="K17" s="56"/>
      <c r="L17" s="56"/>
      <c r="M17" s="56">
        <v>1</v>
      </c>
      <c r="N17" s="57">
        <v>900000</v>
      </c>
      <c r="O17" s="39">
        <f t="shared" si="3"/>
        <v>1</v>
      </c>
      <c r="P17" s="39">
        <f t="shared" si="4"/>
        <v>900000</v>
      </c>
      <c r="Q17" s="53"/>
      <c r="R17" s="51" t="s">
        <v>42</v>
      </c>
      <c r="S17" s="58" t="s">
        <v>43</v>
      </c>
    </row>
    <row r="18" spans="1:19" s="61" customFormat="1" ht="108.75" x14ac:dyDescent="0.2">
      <c r="A18" s="50">
        <v>6</v>
      </c>
      <c r="B18" s="51" t="s">
        <v>44</v>
      </c>
      <c r="C18" s="52" t="s">
        <v>31</v>
      </c>
      <c r="D18" s="53"/>
      <c r="E18" s="54" t="s">
        <v>45</v>
      </c>
      <c r="F18" s="54">
        <v>300000</v>
      </c>
      <c r="G18" s="53"/>
      <c r="H18" s="53"/>
      <c r="I18" s="55"/>
      <c r="J18" s="55"/>
      <c r="K18" s="56">
        <v>1</v>
      </c>
      <c r="L18" s="56">
        <v>300000</v>
      </c>
      <c r="M18" s="56"/>
      <c r="N18" s="56"/>
      <c r="O18" s="39">
        <f t="shared" si="3"/>
        <v>1</v>
      </c>
      <c r="P18" s="39">
        <f t="shared" si="4"/>
        <v>300000</v>
      </c>
      <c r="Q18" s="53"/>
      <c r="R18" s="51" t="s">
        <v>42</v>
      </c>
      <c r="S18" s="58" t="s">
        <v>46</v>
      </c>
    </row>
    <row r="19" spans="1:19" s="61" customFormat="1" ht="217.5" x14ac:dyDescent="0.2">
      <c r="A19" s="50">
        <v>7</v>
      </c>
      <c r="B19" s="51" t="s">
        <v>47</v>
      </c>
      <c r="C19" s="52" t="s">
        <v>31</v>
      </c>
      <c r="D19" s="53"/>
      <c r="E19" s="54" t="s">
        <v>26</v>
      </c>
      <c r="F19" s="54">
        <v>300000</v>
      </c>
      <c r="G19" s="53"/>
      <c r="H19" s="53"/>
      <c r="I19" s="55"/>
      <c r="J19" s="55"/>
      <c r="K19" s="56">
        <v>1</v>
      </c>
      <c r="L19" s="56">
        <v>300000</v>
      </c>
      <c r="M19" s="56"/>
      <c r="N19" s="56"/>
      <c r="O19" s="39">
        <f t="shared" si="3"/>
        <v>1</v>
      </c>
      <c r="P19" s="39">
        <f t="shared" si="4"/>
        <v>300000</v>
      </c>
      <c r="Q19" s="53"/>
      <c r="R19" s="51" t="s">
        <v>42</v>
      </c>
      <c r="S19" s="58" t="s">
        <v>48</v>
      </c>
    </row>
    <row r="20" spans="1:19" s="61" customFormat="1" ht="43.5" x14ac:dyDescent="0.2">
      <c r="A20" s="50">
        <v>8</v>
      </c>
      <c r="B20" s="51" t="s">
        <v>49</v>
      </c>
      <c r="C20" s="52" t="s">
        <v>31</v>
      </c>
      <c r="D20" s="53"/>
      <c r="E20" s="54" t="s">
        <v>26</v>
      </c>
      <c r="F20" s="54">
        <v>300000</v>
      </c>
      <c r="G20" s="53"/>
      <c r="H20" s="53"/>
      <c r="I20" s="55"/>
      <c r="J20" s="55"/>
      <c r="K20" s="56"/>
      <c r="L20" s="56"/>
      <c r="M20" s="56">
        <v>1</v>
      </c>
      <c r="N20" s="56">
        <v>300000</v>
      </c>
      <c r="O20" s="39">
        <f t="shared" si="3"/>
        <v>1</v>
      </c>
      <c r="P20" s="39">
        <f t="shared" si="4"/>
        <v>300000</v>
      </c>
      <c r="Q20" s="53"/>
      <c r="R20" s="51" t="s">
        <v>50</v>
      </c>
      <c r="S20" s="58" t="s">
        <v>51</v>
      </c>
    </row>
    <row r="21" spans="1:19" s="61" customFormat="1" ht="65.25" x14ac:dyDescent="0.2">
      <c r="A21" s="50">
        <v>9</v>
      </c>
      <c r="B21" s="51" t="s">
        <v>52</v>
      </c>
      <c r="C21" s="52" t="s">
        <v>31</v>
      </c>
      <c r="D21" s="53"/>
      <c r="E21" s="54" t="s">
        <v>26</v>
      </c>
      <c r="F21" s="54">
        <v>500000</v>
      </c>
      <c r="G21" s="53"/>
      <c r="H21" s="53"/>
      <c r="I21" s="55"/>
      <c r="J21" s="55"/>
      <c r="K21" s="56"/>
      <c r="L21" s="56"/>
      <c r="M21" s="56">
        <v>1</v>
      </c>
      <c r="N21" s="56">
        <v>500000</v>
      </c>
      <c r="O21" s="39">
        <f t="shared" si="3"/>
        <v>1</v>
      </c>
      <c r="P21" s="39">
        <f t="shared" si="4"/>
        <v>500000</v>
      </c>
      <c r="Q21" s="53"/>
      <c r="R21" s="51" t="s">
        <v>53</v>
      </c>
      <c r="S21" s="58" t="s">
        <v>54</v>
      </c>
    </row>
    <row r="22" spans="1:19" s="61" customFormat="1" ht="357" customHeight="1" x14ac:dyDescent="0.2">
      <c r="A22" s="50">
        <v>10</v>
      </c>
      <c r="B22" s="51" t="s">
        <v>55</v>
      </c>
      <c r="C22" s="60" t="s">
        <v>31</v>
      </c>
      <c r="D22" s="53"/>
      <c r="E22" s="54" t="s">
        <v>26</v>
      </c>
      <c r="F22" s="54">
        <v>900000</v>
      </c>
      <c r="G22" s="53"/>
      <c r="H22" s="53"/>
      <c r="I22" s="55"/>
      <c r="J22" s="55"/>
      <c r="K22" s="56"/>
      <c r="L22" s="56"/>
      <c r="M22" s="57">
        <v>1</v>
      </c>
      <c r="N22" s="57">
        <v>900000</v>
      </c>
      <c r="O22" s="39">
        <f t="shared" si="3"/>
        <v>1</v>
      </c>
      <c r="P22" s="39">
        <f t="shared" si="4"/>
        <v>900000</v>
      </c>
      <c r="Q22" s="53"/>
      <c r="R22" s="51" t="s">
        <v>42</v>
      </c>
      <c r="S22" s="58" t="s">
        <v>56</v>
      </c>
    </row>
    <row r="23" spans="1:19" s="61" customFormat="1" ht="369.75" x14ac:dyDescent="0.2">
      <c r="A23" s="50">
        <v>11</v>
      </c>
      <c r="B23" s="51" t="s">
        <v>57</v>
      </c>
      <c r="C23" s="52" t="s">
        <v>31</v>
      </c>
      <c r="D23" s="53"/>
      <c r="E23" s="54" t="s">
        <v>26</v>
      </c>
      <c r="F23" s="54">
        <v>200000</v>
      </c>
      <c r="G23" s="53"/>
      <c r="H23" s="53"/>
      <c r="I23" s="55"/>
      <c r="J23" s="55"/>
      <c r="K23" s="62"/>
      <c r="L23" s="62"/>
      <c r="M23" s="56">
        <v>1</v>
      </c>
      <c r="N23" s="57">
        <v>200000</v>
      </c>
      <c r="O23" s="39">
        <f t="shared" si="3"/>
        <v>1</v>
      </c>
      <c r="P23" s="39">
        <f t="shared" si="4"/>
        <v>200000</v>
      </c>
      <c r="Q23" s="53"/>
      <c r="R23" s="51" t="s">
        <v>42</v>
      </c>
      <c r="S23" s="58" t="s">
        <v>56</v>
      </c>
    </row>
    <row r="24" spans="1:19" s="61" customFormat="1" ht="174" x14ac:dyDescent="0.2">
      <c r="A24" s="50">
        <v>12</v>
      </c>
      <c r="B24" s="51" t="s">
        <v>58</v>
      </c>
      <c r="C24" s="52" t="s">
        <v>31</v>
      </c>
      <c r="D24" s="53"/>
      <c r="E24" s="54" t="s">
        <v>26</v>
      </c>
      <c r="F24" s="54">
        <v>250000</v>
      </c>
      <c r="G24" s="53"/>
      <c r="H24" s="53"/>
      <c r="I24" s="55"/>
      <c r="J24" s="55"/>
      <c r="K24" s="56">
        <v>1</v>
      </c>
      <c r="L24" s="56">
        <v>250000</v>
      </c>
      <c r="M24" s="56"/>
      <c r="N24" s="56"/>
      <c r="O24" s="39">
        <f t="shared" si="3"/>
        <v>1</v>
      </c>
      <c r="P24" s="39">
        <f t="shared" si="4"/>
        <v>250000</v>
      </c>
      <c r="Q24" s="53"/>
      <c r="R24" s="51" t="s">
        <v>42</v>
      </c>
      <c r="S24" s="58" t="s">
        <v>59</v>
      </c>
    </row>
    <row r="25" spans="1:19" s="61" customFormat="1" ht="174" x14ac:dyDescent="0.2">
      <c r="A25" s="50">
        <v>13</v>
      </c>
      <c r="B25" s="51" t="s">
        <v>60</v>
      </c>
      <c r="C25" s="60" t="s">
        <v>31</v>
      </c>
      <c r="D25" s="53"/>
      <c r="E25" s="54" t="s">
        <v>26</v>
      </c>
      <c r="F25" s="54">
        <v>180000</v>
      </c>
      <c r="G25" s="53"/>
      <c r="H25" s="53"/>
      <c r="I25" s="55"/>
      <c r="J25" s="55"/>
      <c r="K25" s="56">
        <v>1</v>
      </c>
      <c r="L25" s="56">
        <v>180000</v>
      </c>
      <c r="M25" s="56"/>
      <c r="N25" s="56"/>
      <c r="O25" s="39">
        <f t="shared" si="3"/>
        <v>1</v>
      </c>
      <c r="P25" s="39">
        <f t="shared" si="4"/>
        <v>180000</v>
      </c>
      <c r="Q25" s="53"/>
      <c r="R25" s="51" t="s">
        <v>42</v>
      </c>
      <c r="S25" s="58" t="s">
        <v>59</v>
      </c>
    </row>
    <row r="26" spans="1:19" s="61" customFormat="1" ht="195.75" x14ac:dyDescent="0.2">
      <c r="A26" s="50">
        <v>14</v>
      </c>
      <c r="B26" s="53" t="s">
        <v>61</v>
      </c>
      <c r="C26" s="52" t="s">
        <v>31</v>
      </c>
      <c r="D26" s="53"/>
      <c r="E26" s="54" t="s">
        <v>26</v>
      </c>
      <c r="F26" s="54">
        <v>150000</v>
      </c>
      <c r="G26" s="53"/>
      <c r="H26" s="53"/>
      <c r="I26" s="55"/>
      <c r="J26" s="55"/>
      <c r="K26" s="56">
        <v>1</v>
      </c>
      <c r="L26" s="56">
        <v>150000</v>
      </c>
      <c r="M26" s="56"/>
      <c r="N26" s="56"/>
      <c r="O26" s="39">
        <f t="shared" si="3"/>
        <v>1</v>
      </c>
      <c r="P26" s="39">
        <f t="shared" si="4"/>
        <v>150000</v>
      </c>
      <c r="Q26" s="53"/>
      <c r="R26" s="51" t="s">
        <v>42</v>
      </c>
      <c r="S26" s="58" t="s">
        <v>62</v>
      </c>
    </row>
    <row r="27" spans="1:19" s="61" customFormat="1" ht="369.75" x14ac:dyDescent="0.2">
      <c r="A27" s="50">
        <v>15</v>
      </c>
      <c r="B27" s="53" t="s">
        <v>63</v>
      </c>
      <c r="C27" s="60" t="s">
        <v>31</v>
      </c>
      <c r="D27" s="53"/>
      <c r="E27" s="54" t="s">
        <v>26</v>
      </c>
      <c r="F27" s="54">
        <v>350000</v>
      </c>
      <c r="G27" s="53"/>
      <c r="H27" s="53"/>
      <c r="I27" s="55"/>
      <c r="J27" s="55"/>
      <c r="K27" s="56">
        <v>1</v>
      </c>
      <c r="L27" s="56">
        <v>350000</v>
      </c>
      <c r="M27" s="56"/>
      <c r="N27" s="56"/>
      <c r="O27" s="39">
        <f t="shared" si="3"/>
        <v>1</v>
      </c>
      <c r="P27" s="39">
        <f t="shared" si="4"/>
        <v>350000</v>
      </c>
      <c r="Q27" s="53"/>
      <c r="R27" s="51" t="s">
        <v>42</v>
      </c>
      <c r="S27" s="58" t="s">
        <v>56</v>
      </c>
    </row>
    <row r="28" spans="1:19" s="68" customFormat="1" ht="43.5" x14ac:dyDescent="0.2">
      <c r="A28" s="50">
        <v>16</v>
      </c>
      <c r="B28" s="63" t="s">
        <v>64</v>
      </c>
      <c r="C28" s="60" t="s">
        <v>31</v>
      </c>
      <c r="D28" s="60"/>
      <c r="E28" s="64" t="s">
        <v>26</v>
      </c>
      <c r="F28" s="65">
        <v>15000</v>
      </c>
      <c r="G28" s="53"/>
      <c r="H28" s="53"/>
      <c r="I28" s="55"/>
      <c r="J28" s="55"/>
      <c r="K28" s="66">
        <v>1</v>
      </c>
      <c r="L28" s="66">
        <v>15000</v>
      </c>
      <c r="M28" s="56"/>
      <c r="N28" s="56"/>
      <c r="O28" s="39">
        <f t="shared" si="3"/>
        <v>1</v>
      </c>
      <c r="P28" s="39">
        <f t="shared" si="4"/>
        <v>15000</v>
      </c>
      <c r="Q28" s="53"/>
      <c r="R28" s="51" t="s">
        <v>42</v>
      </c>
      <c r="S28" s="67" t="s">
        <v>65</v>
      </c>
    </row>
    <row r="29" spans="1:19" s="61" customFormat="1" ht="174" x14ac:dyDescent="0.2">
      <c r="A29" s="50">
        <v>17</v>
      </c>
      <c r="B29" s="53" t="s">
        <v>66</v>
      </c>
      <c r="C29" s="52" t="s">
        <v>31</v>
      </c>
      <c r="D29" s="53"/>
      <c r="E29" s="54" t="s">
        <v>26</v>
      </c>
      <c r="F29" s="54">
        <v>680000</v>
      </c>
      <c r="G29" s="53"/>
      <c r="H29" s="53"/>
      <c r="I29" s="55"/>
      <c r="J29" s="55"/>
      <c r="K29" s="56">
        <v>1</v>
      </c>
      <c r="L29" s="56">
        <v>680000</v>
      </c>
      <c r="M29" s="56"/>
      <c r="N29" s="56"/>
      <c r="O29" s="39">
        <f t="shared" si="3"/>
        <v>1</v>
      </c>
      <c r="P29" s="39">
        <f t="shared" si="4"/>
        <v>680000</v>
      </c>
      <c r="Q29" s="53"/>
      <c r="R29" s="51" t="s">
        <v>42</v>
      </c>
      <c r="S29" s="58" t="s">
        <v>59</v>
      </c>
    </row>
    <row r="30" spans="1:19" s="32" customFormat="1" x14ac:dyDescent="0.2">
      <c r="A30" s="121" t="s">
        <v>67</v>
      </c>
      <c r="B30" s="121"/>
      <c r="C30" s="29"/>
      <c r="D30" s="29"/>
      <c r="E30" s="29"/>
      <c r="F30" s="29">
        <f t="shared" ref="F30:H30" si="5">SUM(F31:F45)</f>
        <v>44027700</v>
      </c>
      <c r="G30" s="29">
        <f t="shared" si="5"/>
        <v>1</v>
      </c>
      <c r="H30" s="29">
        <f t="shared" si="5"/>
        <v>1098000</v>
      </c>
      <c r="I30" s="29">
        <f>SUM(I31:I45)</f>
        <v>4</v>
      </c>
      <c r="J30" s="29">
        <f t="shared" ref="J30:N30" si="6">SUM(J31:J45)</f>
        <v>6847800</v>
      </c>
      <c r="K30" s="29">
        <f t="shared" si="6"/>
        <v>8</v>
      </c>
      <c r="L30" s="29">
        <f t="shared" si="6"/>
        <v>18229900</v>
      </c>
      <c r="M30" s="29">
        <f t="shared" si="6"/>
        <v>3</v>
      </c>
      <c r="N30" s="29">
        <f t="shared" si="6"/>
        <v>18950000</v>
      </c>
      <c r="O30" s="39">
        <f t="shared" si="3"/>
        <v>15</v>
      </c>
      <c r="P30" s="39">
        <f t="shared" si="4"/>
        <v>44027700</v>
      </c>
      <c r="Q30" s="69"/>
      <c r="R30" s="30"/>
      <c r="S30" s="31"/>
    </row>
    <row r="31" spans="1:19" s="42" customFormat="1" ht="359.25" customHeight="1" x14ac:dyDescent="0.25">
      <c r="A31" s="70">
        <v>1</v>
      </c>
      <c r="B31" s="71" t="s">
        <v>68</v>
      </c>
      <c r="C31" s="72"/>
      <c r="D31" s="72"/>
      <c r="E31" s="73" t="s">
        <v>26</v>
      </c>
      <c r="F31" s="72">
        <v>1098000</v>
      </c>
      <c r="G31" s="74">
        <v>1</v>
      </c>
      <c r="H31" s="72">
        <f>F31</f>
        <v>1098000</v>
      </c>
      <c r="I31" s="73">
        <v>1</v>
      </c>
      <c r="J31" s="75">
        <v>1098000</v>
      </c>
      <c r="K31" s="73"/>
      <c r="L31" s="75"/>
      <c r="M31" s="73"/>
      <c r="N31" s="75"/>
      <c r="O31" s="39">
        <f t="shared" si="3"/>
        <v>1</v>
      </c>
      <c r="P31" s="39">
        <f t="shared" si="4"/>
        <v>1098000</v>
      </c>
      <c r="Q31" s="72"/>
      <c r="R31" s="76" t="s">
        <v>42</v>
      </c>
      <c r="S31" s="77" t="s">
        <v>69</v>
      </c>
    </row>
    <row r="32" spans="1:19" s="42" customFormat="1" ht="138" customHeight="1" x14ac:dyDescent="0.25">
      <c r="A32" s="70">
        <v>2</v>
      </c>
      <c r="B32" s="71" t="s">
        <v>70</v>
      </c>
      <c r="C32" s="43" t="s">
        <v>31</v>
      </c>
      <c r="D32" s="72"/>
      <c r="E32" s="73" t="s">
        <v>26</v>
      </c>
      <c r="F32" s="72">
        <v>1750000</v>
      </c>
      <c r="G32" s="74" t="s">
        <v>39</v>
      </c>
      <c r="H32" s="73" t="s">
        <v>39</v>
      </c>
      <c r="I32" s="73">
        <v>1</v>
      </c>
      <c r="J32" s="78">
        <v>1750000</v>
      </c>
      <c r="K32" s="73"/>
      <c r="L32" s="78"/>
      <c r="M32" s="73"/>
      <c r="N32" s="78"/>
      <c r="O32" s="39">
        <f t="shared" si="3"/>
        <v>1</v>
      </c>
      <c r="P32" s="39">
        <f t="shared" si="4"/>
        <v>1750000</v>
      </c>
      <c r="Q32" s="73">
        <v>1</v>
      </c>
      <c r="R32" s="76" t="s">
        <v>32</v>
      </c>
      <c r="S32" s="77" t="s">
        <v>71</v>
      </c>
    </row>
    <row r="33" spans="1:21" s="42" customFormat="1" ht="192" x14ac:dyDescent="0.25">
      <c r="A33" s="70">
        <v>3</v>
      </c>
      <c r="B33" s="71" t="s">
        <v>72</v>
      </c>
      <c r="C33" s="43" t="s">
        <v>31</v>
      </c>
      <c r="D33" s="72"/>
      <c r="E33" s="73" t="s">
        <v>26</v>
      </c>
      <c r="F33" s="78">
        <v>1999800</v>
      </c>
      <c r="G33" s="74" t="s">
        <v>39</v>
      </c>
      <c r="H33" s="73" t="s">
        <v>39</v>
      </c>
      <c r="I33" s="73">
        <v>1</v>
      </c>
      <c r="J33" s="78">
        <v>1999800</v>
      </c>
      <c r="K33" s="73"/>
      <c r="L33" s="78"/>
      <c r="M33" s="73"/>
      <c r="N33" s="78"/>
      <c r="O33" s="39">
        <f t="shared" si="3"/>
        <v>1</v>
      </c>
      <c r="P33" s="39">
        <f t="shared" si="4"/>
        <v>1999800</v>
      </c>
      <c r="Q33" s="73">
        <v>1</v>
      </c>
      <c r="R33" s="76" t="s">
        <v>32</v>
      </c>
      <c r="S33" s="77" t="s">
        <v>73</v>
      </c>
      <c r="T33" s="79" t="s">
        <v>74</v>
      </c>
      <c r="U33" s="79" t="s">
        <v>74</v>
      </c>
    </row>
    <row r="34" spans="1:21" s="42" customFormat="1" ht="307.5" customHeight="1" x14ac:dyDescent="0.25">
      <c r="A34" s="70">
        <v>4</v>
      </c>
      <c r="B34" s="71" t="s">
        <v>75</v>
      </c>
      <c r="C34" s="43" t="s">
        <v>31</v>
      </c>
      <c r="D34" s="72"/>
      <c r="E34" s="73" t="s">
        <v>26</v>
      </c>
      <c r="F34" s="73">
        <v>2000000</v>
      </c>
      <c r="G34" s="74"/>
      <c r="H34" s="72"/>
      <c r="I34" s="73">
        <v>1</v>
      </c>
      <c r="J34" s="75">
        <v>2000000</v>
      </c>
      <c r="K34" s="73"/>
      <c r="L34" s="75"/>
      <c r="M34" s="73"/>
      <c r="N34" s="75"/>
      <c r="O34" s="39">
        <f t="shared" si="3"/>
        <v>1</v>
      </c>
      <c r="P34" s="39">
        <f t="shared" si="4"/>
        <v>2000000</v>
      </c>
      <c r="Q34" s="72"/>
      <c r="R34" s="76" t="s">
        <v>42</v>
      </c>
      <c r="S34" s="77" t="s">
        <v>56</v>
      </c>
    </row>
    <row r="35" spans="1:21" s="86" customFormat="1" ht="335.25" customHeight="1" x14ac:dyDescent="0.2">
      <c r="A35" s="70">
        <v>5</v>
      </c>
      <c r="B35" s="71" t="s">
        <v>76</v>
      </c>
      <c r="C35" s="60" t="s">
        <v>31</v>
      </c>
      <c r="D35" s="80"/>
      <c r="E35" s="81" t="s">
        <v>38</v>
      </c>
      <c r="F35" s="80">
        <v>1350000</v>
      </c>
      <c r="G35" s="81"/>
      <c r="H35" s="81"/>
      <c r="I35" s="82"/>
      <c r="J35" s="82"/>
      <c r="K35" s="83">
        <v>1</v>
      </c>
      <c r="L35" s="83">
        <v>1350000</v>
      </c>
      <c r="M35" s="83"/>
      <c r="N35" s="83"/>
      <c r="O35" s="39">
        <f t="shared" si="3"/>
        <v>1</v>
      </c>
      <c r="P35" s="39">
        <f t="shared" si="4"/>
        <v>1350000</v>
      </c>
      <c r="Q35" s="81">
        <v>1</v>
      </c>
      <c r="R35" s="84" t="s">
        <v>32</v>
      </c>
      <c r="S35" s="85" t="s">
        <v>77</v>
      </c>
    </row>
    <row r="36" spans="1:21" s="61" customFormat="1" ht="158.25" customHeight="1" x14ac:dyDescent="0.2">
      <c r="A36" s="70">
        <v>6</v>
      </c>
      <c r="B36" s="87" t="s">
        <v>78</v>
      </c>
      <c r="C36" s="52" t="s">
        <v>31</v>
      </c>
      <c r="D36" s="87"/>
      <c r="E36" s="88" t="s">
        <v>38</v>
      </c>
      <c r="F36" s="87">
        <v>3005000</v>
      </c>
      <c r="G36" s="88" t="s">
        <v>39</v>
      </c>
      <c r="H36" s="88" t="s">
        <v>39</v>
      </c>
      <c r="I36" s="82"/>
      <c r="J36" s="89"/>
      <c r="K36" s="90">
        <v>1</v>
      </c>
      <c r="L36" s="75">
        <v>3005000</v>
      </c>
      <c r="M36" s="90"/>
      <c r="N36" s="90"/>
      <c r="O36" s="39">
        <f t="shared" si="3"/>
        <v>1</v>
      </c>
      <c r="P36" s="39">
        <f t="shared" si="4"/>
        <v>3005000</v>
      </c>
      <c r="Q36" s="88">
        <v>1</v>
      </c>
      <c r="R36" s="84" t="s">
        <v>32</v>
      </c>
      <c r="S36" s="91" t="s">
        <v>79</v>
      </c>
    </row>
    <row r="37" spans="1:21" s="61" customFormat="1" ht="176.25" customHeight="1" x14ac:dyDescent="0.2">
      <c r="A37" s="70">
        <v>7</v>
      </c>
      <c r="B37" s="87" t="s">
        <v>80</v>
      </c>
      <c r="C37" s="52" t="s">
        <v>31</v>
      </c>
      <c r="D37" s="87"/>
      <c r="E37" s="88" t="s">
        <v>38</v>
      </c>
      <c r="F37" s="87">
        <v>4975500</v>
      </c>
      <c r="G37" s="88" t="s">
        <v>39</v>
      </c>
      <c r="H37" s="88" t="s">
        <v>39</v>
      </c>
      <c r="I37" s="82"/>
      <c r="J37" s="82"/>
      <c r="K37" s="90">
        <v>1</v>
      </c>
      <c r="L37" s="92">
        <v>4975500</v>
      </c>
      <c r="M37" s="90"/>
      <c r="N37" s="90"/>
      <c r="O37" s="39">
        <f t="shared" si="3"/>
        <v>1</v>
      </c>
      <c r="P37" s="39">
        <f t="shared" si="4"/>
        <v>4975500</v>
      </c>
      <c r="Q37" s="88">
        <v>1</v>
      </c>
      <c r="R37" s="84" t="s">
        <v>32</v>
      </c>
      <c r="S37" s="91" t="s">
        <v>81</v>
      </c>
    </row>
    <row r="38" spans="1:21" s="61" customFormat="1" ht="239.25" x14ac:dyDescent="0.2">
      <c r="A38" s="70">
        <v>8</v>
      </c>
      <c r="B38" s="71" t="s">
        <v>82</v>
      </c>
      <c r="C38" s="43" t="s">
        <v>31</v>
      </c>
      <c r="D38" s="72"/>
      <c r="E38" s="73" t="s">
        <v>26</v>
      </c>
      <c r="F38" s="73">
        <v>2300000</v>
      </c>
      <c r="G38" s="72"/>
      <c r="H38" s="72"/>
      <c r="I38" s="89"/>
      <c r="J38" s="89"/>
      <c r="K38" s="75">
        <v>1</v>
      </c>
      <c r="L38" s="75">
        <v>2300000</v>
      </c>
      <c r="M38" s="75"/>
      <c r="N38" s="75"/>
      <c r="O38" s="39">
        <f t="shared" si="3"/>
        <v>1</v>
      </c>
      <c r="P38" s="39">
        <f t="shared" si="4"/>
        <v>2300000</v>
      </c>
      <c r="Q38" s="72"/>
      <c r="R38" s="71" t="s">
        <v>42</v>
      </c>
      <c r="S38" s="91" t="s">
        <v>83</v>
      </c>
    </row>
    <row r="39" spans="1:21" s="61" customFormat="1" ht="43.5" x14ac:dyDescent="0.2">
      <c r="A39" s="70">
        <v>9</v>
      </c>
      <c r="B39" s="84" t="s">
        <v>84</v>
      </c>
      <c r="C39" s="52" t="s">
        <v>31</v>
      </c>
      <c r="D39" s="87"/>
      <c r="E39" s="88" t="s">
        <v>38</v>
      </c>
      <c r="F39" s="87">
        <v>1397500</v>
      </c>
      <c r="G39" s="88" t="s">
        <v>39</v>
      </c>
      <c r="H39" s="88" t="s">
        <v>39</v>
      </c>
      <c r="I39" s="82"/>
      <c r="J39" s="82"/>
      <c r="K39" s="90">
        <v>1</v>
      </c>
      <c r="L39" s="92">
        <v>1397500</v>
      </c>
      <c r="M39" s="90"/>
      <c r="N39" s="90"/>
      <c r="O39" s="39">
        <f t="shared" si="3"/>
        <v>1</v>
      </c>
      <c r="P39" s="39">
        <f t="shared" si="4"/>
        <v>1397500</v>
      </c>
      <c r="Q39" s="88">
        <v>1</v>
      </c>
      <c r="R39" s="84" t="s">
        <v>32</v>
      </c>
      <c r="S39" s="91" t="s">
        <v>40</v>
      </c>
    </row>
    <row r="40" spans="1:21" s="61" customFormat="1" ht="239.25" x14ac:dyDescent="0.2">
      <c r="A40" s="70">
        <v>10</v>
      </c>
      <c r="B40" s="87" t="s">
        <v>85</v>
      </c>
      <c r="C40" s="52" t="s">
        <v>31</v>
      </c>
      <c r="D40" s="87"/>
      <c r="E40" s="88" t="s">
        <v>38</v>
      </c>
      <c r="F40" s="87">
        <v>2100000</v>
      </c>
      <c r="G40" s="88" t="s">
        <v>39</v>
      </c>
      <c r="H40" s="88" t="s">
        <v>39</v>
      </c>
      <c r="I40" s="82"/>
      <c r="J40" s="82"/>
      <c r="K40" s="90">
        <v>1</v>
      </c>
      <c r="L40" s="92">
        <v>2100000</v>
      </c>
      <c r="M40" s="90">
        <v>0</v>
      </c>
      <c r="N40" s="90">
        <v>0</v>
      </c>
      <c r="O40" s="39">
        <f t="shared" si="3"/>
        <v>1</v>
      </c>
      <c r="P40" s="39">
        <f t="shared" si="4"/>
        <v>2100000</v>
      </c>
      <c r="Q40" s="88">
        <v>1</v>
      </c>
      <c r="R40" s="84" t="s">
        <v>32</v>
      </c>
      <c r="S40" s="91" t="s">
        <v>86</v>
      </c>
    </row>
    <row r="41" spans="1:21" s="97" customFormat="1" ht="409.5" x14ac:dyDescent="0.2">
      <c r="A41" s="70">
        <v>11</v>
      </c>
      <c r="B41" s="93" t="s">
        <v>87</v>
      </c>
      <c r="C41" s="52" t="s">
        <v>31</v>
      </c>
      <c r="D41" s="93"/>
      <c r="E41" s="88" t="s">
        <v>38</v>
      </c>
      <c r="F41" s="93">
        <v>1710900</v>
      </c>
      <c r="G41" s="94"/>
      <c r="H41" s="94"/>
      <c r="I41" s="95"/>
      <c r="J41" s="95"/>
      <c r="K41" s="96">
        <v>1</v>
      </c>
      <c r="L41" s="96">
        <v>1710900</v>
      </c>
      <c r="M41" s="96"/>
      <c r="N41" s="96"/>
      <c r="O41" s="39">
        <f t="shared" si="3"/>
        <v>1</v>
      </c>
      <c r="P41" s="39">
        <f t="shared" si="4"/>
        <v>1710900</v>
      </c>
      <c r="Q41" s="94">
        <v>1</v>
      </c>
      <c r="R41" s="84" t="s">
        <v>32</v>
      </c>
      <c r="S41" s="77" t="s">
        <v>88</v>
      </c>
    </row>
    <row r="42" spans="1:21" s="86" customFormat="1" ht="409.5" x14ac:dyDescent="0.2">
      <c r="A42" s="70">
        <v>12</v>
      </c>
      <c r="B42" s="80" t="s">
        <v>89</v>
      </c>
      <c r="C42" s="52" t="s">
        <v>31</v>
      </c>
      <c r="D42" s="80"/>
      <c r="E42" s="88" t="s">
        <v>38</v>
      </c>
      <c r="F42" s="80">
        <v>1391000</v>
      </c>
      <c r="G42" s="81"/>
      <c r="H42" s="81"/>
      <c r="I42" s="98"/>
      <c r="J42" s="98"/>
      <c r="K42" s="83">
        <v>1</v>
      </c>
      <c r="L42" s="83">
        <v>1391000</v>
      </c>
      <c r="M42" s="83"/>
      <c r="N42" s="83"/>
      <c r="O42" s="39">
        <f t="shared" si="3"/>
        <v>1</v>
      </c>
      <c r="P42" s="39">
        <f t="shared" si="4"/>
        <v>1391000</v>
      </c>
      <c r="Q42" s="81">
        <v>1</v>
      </c>
      <c r="R42" s="84" t="s">
        <v>32</v>
      </c>
      <c r="S42" s="77" t="s">
        <v>90</v>
      </c>
    </row>
    <row r="43" spans="1:21" s="61" customFormat="1" ht="312" customHeight="1" x14ac:dyDescent="0.2">
      <c r="A43" s="70">
        <v>13</v>
      </c>
      <c r="B43" s="71" t="s">
        <v>91</v>
      </c>
      <c r="C43" s="43" t="s">
        <v>31</v>
      </c>
      <c r="D43" s="72"/>
      <c r="E43" s="73" t="s">
        <v>26</v>
      </c>
      <c r="F43" s="73">
        <v>2350000</v>
      </c>
      <c r="G43" s="72"/>
      <c r="H43" s="72"/>
      <c r="I43" s="89"/>
      <c r="J43" s="89"/>
      <c r="K43" s="75"/>
      <c r="L43" s="75"/>
      <c r="M43" s="75">
        <v>1</v>
      </c>
      <c r="N43" s="78">
        <v>2350000</v>
      </c>
      <c r="O43" s="39">
        <f t="shared" si="3"/>
        <v>1</v>
      </c>
      <c r="P43" s="39">
        <f t="shared" si="4"/>
        <v>2350000</v>
      </c>
      <c r="Q43" s="72"/>
      <c r="R43" s="71" t="s">
        <v>42</v>
      </c>
      <c r="S43" s="91" t="s">
        <v>56</v>
      </c>
    </row>
    <row r="44" spans="1:21" s="61" customFormat="1" ht="352.5" customHeight="1" x14ac:dyDescent="0.2">
      <c r="A44" s="70">
        <v>14</v>
      </c>
      <c r="B44" s="71" t="s">
        <v>92</v>
      </c>
      <c r="C44" s="43" t="s">
        <v>31</v>
      </c>
      <c r="D44" s="72"/>
      <c r="E44" s="73" t="s">
        <v>26</v>
      </c>
      <c r="F44" s="73">
        <v>2600000</v>
      </c>
      <c r="G44" s="72"/>
      <c r="H44" s="72"/>
      <c r="I44" s="89"/>
      <c r="J44" s="89"/>
      <c r="K44" s="99"/>
      <c r="L44" s="99"/>
      <c r="M44" s="75">
        <v>1</v>
      </c>
      <c r="N44" s="78">
        <v>2600000</v>
      </c>
      <c r="O44" s="39">
        <f t="shared" si="3"/>
        <v>1</v>
      </c>
      <c r="P44" s="39">
        <f t="shared" si="4"/>
        <v>2600000</v>
      </c>
      <c r="Q44" s="72"/>
      <c r="R44" s="71" t="s">
        <v>42</v>
      </c>
      <c r="S44" s="91" t="s">
        <v>56</v>
      </c>
    </row>
    <row r="45" spans="1:21" s="100" customFormat="1" ht="130.5" customHeight="1" x14ac:dyDescent="0.2">
      <c r="A45" s="70">
        <v>15</v>
      </c>
      <c r="B45" s="84" t="s">
        <v>93</v>
      </c>
      <c r="C45" s="52" t="s">
        <v>31</v>
      </c>
      <c r="D45" s="87"/>
      <c r="E45" s="88" t="s">
        <v>26</v>
      </c>
      <c r="F45" s="87">
        <v>14000000</v>
      </c>
      <c r="G45" s="88" t="s">
        <v>39</v>
      </c>
      <c r="H45" s="88" t="s">
        <v>39</v>
      </c>
      <c r="I45" s="82">
        <v>0</v>
      </c>
      <c r="J45" s="82">
        <v>0</v>
      </c>
      <c r="K45" s="90">
        <v>0</v>
      </c>
      <c r="L45" s="90">
        <v>0</v>
      </c>
      <c r="M45" s="90">
        <v>1</v>
      </c>
      <c r="N45" s="90">
        <v>14000000</v>
      </c>
      <c r="O45" s="39">
        <f t="shared" si="3"/>
        <v>1</v>
      </c>
      <c r="P45" s="39">
        <f t="shared" si="4"/>
        <v>14000000</v>
      </c>
      <c r="Q45" s="88">
        <v>1</v>
      </c>
      <c r="R45" s="84" t="s">
        <v>32</v>
      </c>
      <c r="S45" s="91" t="s">
        <v>94</v>
      </c>
    </row>
  </sheetData>
  <mergeCells count="32">
    <mergeCell ref="A1:S1"/>
    <mergeCell ref="A2:S2"/>
    <mergeCell ref="A4:A7"/>
    <mergeCell ref="B4:B7"/>
    <mergeCell ref="C4:D4"/>
    <mergeCell ref="E4:E7"/>
    <mergeCell ref="F4:F7"/>
    <mergeCell ref="G4:H5"/>
    <mergeCell ref="I4:N4"/>
    <mergeCell ref="O4:P5"/>
    <mergeCell ref="Q4:Q7"/>
    <mergeCell ref="R4:R7"/>
    <mergeCell ref="S4:S7"/>
    <mergeCell ref="C5:C7"/>
    <mergeCell ref="D5:D7"/>
    <mergeCell ref="I5:J5"/>
    <mergeCell ref="K5:L5"/>
    <mergeCell ref="M5:N5"/>
    <mergeCell ref="G6:G7"/>
    <mergeCell ref="H6:H7"/>
    <mergeCell ref="A30:B30"/>
    <mergeCell ref="I6:I7"/>
    <mergeCell ref="J6:J7"/>
    <mergeCell ref="K6:K7"/>
    <mergeCell ref="L6:L7"/>
    <mergeCell ref="O6:O7"/>
    <mergeCell ref="P6:P7"/>
    <mergeCell ref="A8:B8"/>
    <mergeCell ref="A9:B9"/>
    <mergeCell ref="A12:B12"/>
    <mergeCell ref="M6:M7"/>
    <mergeCell ref="N6:N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ครุภัณฑ์+สิ่งก่อสร้าง (2)</vt:lpstr>
      <vt:lpstr>'ครุภัณฑ์+สิ่งก่อสร้าง (2)'!Print_Area</vt:lpstr>
      <vt:lpstr>'ครุภัณฑ์+สิ่งก่อสร้าง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TON_PLAN</dc:creator>
  <cp:lastModifiedBy>TON_PLAN</cp:lastModifiedBy>
  <cp:lastPrinted>2022-11-10T03:16:00Z</cp:lastPrinted>
  <dcterms:created xsi:type="dcterms:W3CDTF">2022-11-10T02:30:05Z</dcterms:created>
  <dcterms:modified xsi:type="dcterms:W3CDTF">2022-11-10T03:16:03Z</dcterms:modified>
</cp:coreProperties>
</file>