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5\e\ประมาณการรายรับ ประจำปีงบประมาณ พ.ศ. 2566\ทบทวนแผนความต้องการงบลงทุน สิ่งก่อสร้าง 2567\ครุภัณฑ์ 67\แผนความต้องการงบลงทุน 67 แยกหน่วยงาน\"/>
    </mc:Choice>
  </mc:AlternateContent>
  <bookViews>
    <workbookView xWindow="0" yWindow="0" windowWidth="24000" windowHeight="8955"/>
  </bookViews>
  <sheets>
    <sheet name="ครุภัณฑ์+สิ่งก่อสร้าง (2)" sheetId="1" r:id="rId1"/>
  </sheets>
  <definedNames>
    <definedName name="_xlnm.Print_Area" localSheetId="0">'ครุภัณฑ์+สิ่งก่อสร้าง (2)'!$A$1:$S$51</definedName>
    <definedName name="_xlnm.Print_Titles" localSheetId="0">'ครุภัณฑ์+สิ่งก่อสร้าง (2)'!$4:$7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" l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H38" i="1"/>
  <c r="P37" i="1"/>
  <c r="O37" i="1"/>
  <c r="H37" i="1"/>
  <c r="P36" i="1"/>
  <c r="O36" i="1"/>
  <c r="H36" i="1"/>
  <c r="P35" i="1"/>
  <c r="O35" i="1"/>
  <c r="H35" i="1"/>
  <c r="P34" i="1"/>
  <c r="O34" i="1"/>
  <c r="H34" i="1"/>
  <c r="P33" i="1"/>
  <c r="O33" i="1"/>
  <c r="H33" i="1"/>
  <c r="P32" i="1"/>
  <c r="O32" i="1"/>
  <c r="H32" i="1"/>
  <c r="H31" i="1" s="1"/>
  <c r="N31" i="1"/>
  <c r="M31" i="1"/>
  <c r="M11" i="1" s="1"/>
  <c r="M10" i="1" s="1"/>
  <c r="L31" i="1"/>
  <c r="K31" i="1"/>
  <c r="J31" i="1"/>
  <c r="I31" i="1"/>
  <c r="G31" i="1"/>
  <c r="F31" i="1"/>
  <c r="P30" i="1"/>
  <c r="O30" i="1"/>
  <c r="P29" i="1"/>
  <c r="O29" i="1"/>
  <c r="P28" i="1"/>
  <c r="O28" i="1"/>
  <c r="P27" i="1"/>
  <c r="O27" i="1"/>
  <c r="P26" i="1"/>
  <c r="O26" i="1"/>
  <c r="O25" i="1"/>
  <c r="N25" i="1"/>
  <c r="P25" i="1" s="1"/>
  <c r="O24" i="1"/>
  <c r="N24" i="1"/>
  <c r="P24" i="1" s="1"/>
  <c r="O23" i="1"/>
  <c r="N23" i="1"/>
  <c r="P23" i="1" s="1"/>
  <c r="P22" i="1"/>
  <c r="O22" i="1"/>
  <c r="P21" i="1"/>
  <c r="O21" i="1"/>
  <c r="H21" i="1"/>
  <c r="P20" i="1"/>
  <c r="O20" i="1"/>
  <c r="H20" i="1"/>
  <c r="P19" i="1"/>
  <c r="O19" i="1"/>
  <c r="H19" i="1"/>
  <c r="P18" i="1"/>
  <c r="O18" i="1"/>
  <c r="H18" i="1"/>
  <c r="P17" i="1"/>
  <c r="O17" i="1"/>
  <c r="H17" i="1"/>
  <c r="P16" i="1"/>
  <c r="O16" i="1"/>
  <c r="H16" i="1"/>
  <c r="P15" i="1"/>
  <c r="O15" i="1"/>
  <c r="H15" i="1"/>
  <c r="P14" i="1"/>
  <c r="O14" i="1"/>
  <c r="H14" i="1"/>
  <c r="H12" i="1" s="1"/>
  <c r="H11" i="1" s="1"/>
  <c r="H10" i="1" s="1"/>
  <c r="P13" i="1"/>
  <c r="O13" i="1"/>
  <c r="H13" i="1"/>
  <c r="M12" i="1"/>
  <c r="L12" i="1"/>
  <c r="L11" i="1" s="1"/>
  <c r="L10" i="1" s="1"/>
  <c r="L9" i="1" s="1"/>
  <c r="K12" i="1"/>
  <c r="K11" i="1" s="1"/>
  <c r="K10" i="1" s="1"/>
  <c r="K9" i="1" s="1"/>
  <c r="J12" i="1"/>
  <c r="I12" i="1"/>
  <c r="I11" i="1" s="1"/>
  <c r="I10" i="1" s="1"/>
  <c r="G12" i="1"/>
  <c r="G11" i="1" s="1"/>
  <c r="G10" i="1" s="1"/>
  <c r="G9" i="1" s="1"/>
  <c r="F12" i="1"/>
  <c r="F11" i="1" s="1"/>
  <c r="F10" i="1" s="1"/>
  <c r="P31" i="1" l="1"/>
  <c r="N12" i="1"/>
  <c r="N11" i="1" s="1"/>
  <c r="N10" i="1" s="1"/>
  <c r="N9" i="1" s="1"/>
  <c r="N8" i="1" s="1"/>
  <c r="O31" i="1"/>
  <c r="O12" i="1"/>
  <c r="P12" i="1"/>
  <c r="P11" i="1" s="1"/>
  <c r="P10" i="1" s="1"/>
  <c r="P9" i="1" s="1"/>
  <c r="J11" i="1"/>
  <c r="J10" i="1" s="1"/>
  <c r="J9" i="1" s="1"/>
  <c r="I9" i="1"/>
  <c r="L8" i="1"/>
  <c r="M9" i="1"/>
  <c r="H9" i="1"/>
  <c r="H8" i="1" s="1"/>
  <c r="G8" i="1"/>
  <c r="K8" i="1"/>
  <c r="F9" i="1"/>
  <c r="O11" i="1" l="1"/>
  <c r="O10" i="1" s="1"/>
  <c r="O9" i="1"/>
  <c r="O8" i="1" s="1"/>
  <c r="P8" i="1"/>
  <c r="M8" i="1"/>
  <c r="I8" i="1"/>
  <c r="F8" i="1"/>
  <c r="J8" i="1"/>
</calcChain>
</file>

<file path=xl/comments1.xml><?xml version="1.0" encoding="utf-8"?>
<comments xmlns="http://schemas.openxmlformats.org/spreadsheetml/2006/main">
  <authors>
    <author>User</author>
  </authors>
  <commentList>
    <comment ref="J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786090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786090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786090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997240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997240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997240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357380</t>
        </r>
      </text>
    </comment>
  </commentList>
</comments>
</file>

<file path=xl/sharedStrings.xml><?xml version="1.0" encoding="utf-8"?>
<sst xmlns="http://schemas.openxmlformats.org/spreadsheetml/2006/main" count="208" uniqueCount="113">
  <si>
    <t>สรุปแผนความต้องการงบลงทุน : ครุภัณฑ์ ระยะ 3 ปี (2566 - 2568)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</si>
  <si>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</si>
  <si>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</si>
  <si>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</si>
  <si>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</si>
  <si>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</si>
  <si>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</si>
  <si>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</si>
  <si>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แผนความต้องการงบลงทุน(5)</t>
  </si>
  <si>
    <t>รวม</t>
  </si>
  <si>
    <t>ระบุ
หมายเลข
สถานภาพ
(6)</t>
  </si>
  <si>
    <t>สถานที่ติดตั้งชุดครุภัณฑ์
(7)</t>
  </si>
  <si>
    <t>เหตุผล ความจำเป็น และประโยชน์การใช้งาน
(รายละเอียดเพิ่มเติมโปรดทำเป็นเอกสารรแนบ
(8)</t>
  </si>
  <si>
    <t>เงินแผ่นดิน</t>
  </si>
  <si>
    <t>เงินรายได้</t>
  </si>
  <si>
    <t>2567</t>
  </si>
  <si>
    <t>2568</t>
  </si>
  <si>
    <t>จำนวน</t>
  </si>
  <si>
    <t>วงเงิน</t>
  </si>
  <si>
    <t>รวมรายการค่าครุภัณฑ์</t>
  </si>
  <si>
    <t>ผู้สำเร็จการศึกษาด้านวิทยาศาสตร์และเทคโนโลยี</t>
  </si>
  <si>
    <t>คณะวิทยาศาสตร์และเทคโนโลยี</t>
  </si>
  <si>
    <t>รายการครุภัณฑ์</t>
  </si>
  <si>
    <t>1. ครุภัณฑ์มีราคาต่อหน่วยต่ำกว่า 1 ล้านบาท</t>
  </si>
  <si>
    <t>ชุดครุภัณฑ์พิ่มศักยภาพการเรียนการสอนและการวิจัย</t>
  </si>
  <si>
    <t>ü</t>
  </si>
  <si>
    <t>ชุด</t>
  </si>
  <si>
    <t>อาคาร 9 ชั้น 3</t>
  </si>
  <si>
    <t>เพื่อสามารถสนับสนุนการเรียนการสอน และการวิจัยของนักศึกษาและบุคลากรจากหลายคณะในมหาวิทยาลัย และเพิ่มประสิทธิภาพการให้บริการวิชาการ</t>
  </si>
  <si>
    <t xml:space="preserve">ชุดครุภัณฑ์ปฏิบัติการตรวจวิเคราะห์ด้านจุลชีววิทยา ศูนย์วิทยาศาสตร์ </t>
  </si>
  <si>
    <t xml:space="preserve">อาคารศูนย์วิทยาศาสตร์  </t>
  </si>
  <si>
    <r>
      <t xml:space="preserve"> ครุภัณฑ์ตัวเดิมมีอายุการใช้งานเป็นระยะนานเกิน 10 ปี และเสื่อมสภาพ มีประสิทธิภาพต่ำ ค่าใช้จ่ายการซ่อมบำรุงใกล้เคียงกับงบประมาณซื้อใหม่  และเพื่อเพิ่มประสิทธิภาพการบริการวิชา และรองรับปริมาณงานที่เพิ่มขึ้น และเป็นการจัดหาครุภัณฑ์เพื่อเพิ่มประสิทธิภาพการปรับปรุงคุณภาพมาตรฐานการดำเนินงาน </t>
    </r>
    <r>
      <rPr>
        <b/>
        <sz val="16"/>
        <rFont val="TH SarabunPSK"/>
        <family val="2"/>
      </rPr>
      <t xml:space="preserve">ใช้สำหรับ </t>
    </r>
    <r>
      <rPr>
        <sz val="16"/>
        <rFont val="TH SarabunPSK"/>
        <family val="2"/>
      </rPr>
      <t>การบริการตรวจวิเคราะห์และทดสอบทางจุลชีวิทยาและ การจัดการเรียนการสอนการวิจัย</t>
    </r>
  </si>
  <si>
    <t>ชุดครุภัณฑ์เครื่องประมวลผลงานภูมิศาสตร์สารสนเทศเพื่อการจัดการสิ่งแวดล้อมในท้องถิ่น</t>
  </si>
  <si>
    <t>1</t>
  </si>
  <si>
    <t>อาคาร 9 ศูนย์วิทยาศาสตร์</t>
  </si>
  <si>
    <t>เป็นครุภัณฑ์ที่มีความสำคัญในการเรียนการสอนในศาสตร์วิชา เป็นเครื่องมือพื้นฐานในการทำงาน พัฒนาทักษะการเรียนรู้ ต่อยอดการจัดการสิ่งแวดล้อมและการพัฒนาที่ยั่งยืนต่อไป</t>
  </si>
  <si>
    <t>ชุดครุภัณฑ์วิเคราะห์คุณภาพน้ำเพื่อการจัดการน้ำอย่างยั่งยืน</t>
  </si>
  <si>
    <t>เป็นการจัดหาครุภัณฑ์พื้นฐานสำหรับวิเคราะห์คุณภาพน้ำที่สำคัญที่มหาวิทยาลัยยังไม่มี สำหรับใช้ในการจัดการเรียนการสอน การวิจัย การบริการวิชาการด้านสิ่งแวดล้อมตอบโจทย์เป้าหมายการพัฒนาที่ยั่งยืน (SDGs) เป้าหมายที่ 6 การจัดการน้ำอย่างยั่งยืน</t>
  </si>
  <si>
    <t>ชุดครุภัณฑ์สำหรับการจัดการเรียนการสอนเพื่อนักศึกษาบกพร่องทางการได้ยินและบกพร่องทางการมองเห็น</t>
  </si>
  <si>
    <t>P</t>
  </si>
  <si>
    <t xml:space="preserve">ห้อง 13206 </t>
  </si>
  <si>
    <t>การสอนเพื่อนักศึกษาบกพร่องทางการได้ยินและบกพร่องทางการมองเห็น เป็นอุปกรณ์ทดแทนอุปกรณ์เดิม</t>
  </si>
  <si>
    <t>ชุดครุภัณฑ์เครื่องวัดค่าการดูดกลืนแสง(UV-Visible spectrophotometer)</t>
  </si>
  <si>
    <t xml:space="preserve">อาคารศูนย์วิทยาศาสตร์ </t>
  </si>
  <si>
    <r>
      <t xml:space="preserve">เป็นการจัดหาทดแทนครุภัณฑ์ที่มีอยู่เดิม หมายเลขครุภัณฑ์ SC/CH/068/A/07.242.2/43 ซึ่งอายุใช้งานมากว่า 10 ปี และ </t>
    </r>
    <r>
      <rPr>
        <b/>
        <sz val="16"/>
        <rFont val="TH SarabunPSK"/>
        <family val="2"/>
      </rPr>
      <t xml:space="preserve">ใช้สำหรับ </t>
    </r>
    <r>
      <rPr>
        <sz val="16"/>
        <rFont val="TH SarabunPSK"/>
        <family val="2"/>
      </rPr>
      <t>สนับสนุนการเรียนการสอนและการวิจัย  ของสาขาวิชาในคณะวิทยาศาสตร์และเทคโนโลยี และงานบริการวิชาการตรวจวิเคราะห์และทดสอบ ของศูนย์วิทยาศาสตร์</t>
    </r>
  </si>
  <si>
    <t xml:space="preserve">ชุดครุภัณฑ์พื้นฐานห้องปฏิบัติการตรวจวิเคราะห์ทางเคมี   </t>
  </si>
  <si>
    <t xml:space="preserve">อาคารศูนย์วิทยาศาสตร์ ห้อง 9306 </t>
  </si>
  <si>
    <r>
      <t xml:space="preserve"> ครุภัณฑ์ตัวเดิมมีอายุการใช้งานเป็นเวลานานเกิน 10 ปี และเสื่อมสภาพ มีประสิทธิภาพต่ำ ค่าใช้จ่ายการซ่อมบำรุงใกล้เคียงกับงบประมาณซื้อใหม่  และเพื่อเพิ่มประสิทธิภาพการบริการวิชา และรองรับปริมาณงานที่เพิ่มขึ้น และเป็นการจัดหาครุภัณฑ์เพื่อเพิ่มประสิทธิภาพการปรับปรุงคุณภาพมาตรฐานการดำเนินงาน </t>
    </r>
    <r>
      <rPr>
        <b/>
        <sz val="16"/>
        <rFont val="TH SarabunPSK"/>
        <family val="2"/>
      </rPr>
      <t>ใช้สำหรับ</t>
    </r>
    <r>
      <rPr>
        <sz val="16"/>
        <rFont val="TH SarabunPSK"/>
        <family val="2"/>
      </rPr>
      <t xml:space="preserve"> การบริการตรวจวิเคราะห์และทดสอบ และการจัดการเรียนการสอนการวิจัย</t>
    </r>
  </si>
  <si>
    <t xml:space="preserve">ชุดครุภัณฑ์ปฏิบัติการด้านฟิสิกส์ ศูนย์วิทยาศาสตร์
</t>
  </si>
  <si>
    <r>
      <t xml:space="preserve">ครุภัณฑ์เดิมมีอายุการใช้งานเป็นระยะเวลานานเกิน 10 ปี ทำให้ความสามารถในการใช้งานมีอย่างจำกัด และบางรายการชำรุดไม่สามารถใช้งานได้ไม่มีอะไหล่ในการซ่อมบำรุงและค่าใช้จ่ายในการซ่อมใกล้เคียงกับงบประมาณจัดซื้อใหม่ </t>
    </r>
    <r>
      <rPr>
        <b/>
        <sz val="16"/>
        <rFont val="TH SarabunPSK"/>
        <family val="2"/>
      </rPr>
      <t>ใช้สำหรับ</t>
    </r>
    <r>
      <rPr>
        <sz val="16"/>
        <rFont val="TH SarabunPSK"/>
        <family val="2"/>
      </rPr>
      <t xml:space="preserve"> สนับสนุน  ส่งเสริมการวิจัยของอาจารย์  นักศึกษา การบริการวิชาการ ตลอดจนการจัดการเรียนการสอนด้านวิทยาศาสตร์ สาขาวิชาฟิสิกส์ </t>
    </r>
  </si>
  <si>
    <t>ชุดปฎิบัติการทดสอบสมบัติเชิงกลอเนกประสงค์</t>
  </si>
  <si>
    <t>เครื่องมือสำหรับการตรวจสอบสมบัติเชิงกล เป็นสิ่งที่มีความสำคัญเกี่ยวกับการทดสอบวัสดุทั้งทางด้านวิทยาศาสตร์และวิศวกรรม ซึ่งจะต้องตรวสสอบสมบัติเชิงกลของวัสดุก่อนที่จะนำไปใช้งานที่เหมาะสมกับวัสดุนั้น เครื่องทดสอบหาคุณสมบัติทางวิศวกรรม สามารถทดสอบแรงดึง, แรงอัด, แรงดัดงอ และแรงการยึดติด ในเครื่องเดียวกัน เหมาะสำหรับชิ้นงานจำพวก เหล็ก, พลาสติก, ยาง, หรือ Composite Material   เป็นต้น มีการแสดงค่าแรง และตำแหน่งเป็นแบบตัวเลข ตามมาตรฐานสากล สามารถต่อพ่วงชุดคอมพิวเตอร์เพื่อวิเคราะห์ และประมวลผลได้ จึงเป็นเครื่องมือเสริมศักยภาพในการทงานวิจัย โครงงานวิจัย และวิทยานิพนธ์ สำหรับนักศึกษา ระดับปริญญาตรี โท และเอก คณะวิทยาศาสตร์และเทคโนโลยี สาขาวิชาฟิสิกส์ และคณะเทคโนโลยีอุตสาหกรรม</t>
  </si>
  <si>
    <t>เครื่อง Ultrasonic Processor</t>
  </si>
  <si>
    <t>เครื่อง</t>
  </si>
  <si>
    <t xml:space="preserve">เป็นทดแทนเครื่องเสื่อมสภาพ ซึ่งจะนำมาใช้ในการเรียนการสอนปฏิบัติการ  และปฏิบัติการวิจัยด้านเคมีและสิ่งแวดล้อม เป็นการเพิ่มพูนทักษะการเรียนรู้ทางวิชาการ สนับสนุนและ ส่งเสริมการวิจัยของอาจารย์  นักศึกษา   ตลอดจนใช้ในการจัดการเรียน การสอนของสาขาวิชาและ การพัฒนางานในหน่วยงานให้เกิดประสิทธิภาพสูงสุดทั้งในปัจจุบันและอนาคต ดังนั้นจึงมี ความจำเป็นที่ต้องจัดหาชุดครุภัณฑ์ที่มีความทันสมัยและมีศักยภาพสูง เพื่อใช้ในการดำเนินกิจกรรมดังกล่าว ให้เกิดประสิทธิภาพสูงสุดและยังเป็นส่วนสำคัญของการปรับปรุงและพัฒนาคุณภาพ การศึกษาให้มีคุณภาพสูงยิ่งขึ้น  </t>
  </si>
  <si>
    <t>เครื่องวัดความขุ่นของตัวอย่างน้ำ</t>
  </si>
  <si>
    <t>เครื่องล้างปิเปตความถี่สูง</t>
  </si>
  <si>
    <t>ตู้เก็บสารเคมี</t>
  </si>
  <si>
    <t>ตู้</t>
  </si>
  <si>
    <t>ชุดต้นแบบเทคโนโลยีพลังงานทดแทน</t>
  </si>
  <si>
    <t xml:space="preserve">เพื่อใช้ในกระบวนการจัดการเรียนการสอนศาสตร์ทางด้านฟิสิกส์ในรายวิชาเทคโนโลยีพลังงาน, ฟิสิกส์พลังงาน, ฟิสิกส์เซลล์สุริยะ, ฟิสิกส์กับเทคโนโลยีที่เหมาะสม, พลังงานแสงอาทิตย์, การผลิตอุปกรณ์การสอนฟิสิกส์, สัมมนาทางฟิสิกส์, โครงงานฟิสิกส์ และการวิจัยทางฟิสิกส์ สำหรับนักศึกษาหลักสูตรวิทยาศาสตรบัณฑิต สาขาวิชาฟิสิกส์ และนักศึกษาหลักสูตรครุศาสตรบัณฑิต สาขาวิชาฟิสิกส์ การให้บริการวิชาการกับนักเรียน/ครู จากโรงเรียนที่ทำ MOU/ไม่ทำ MOU กับคณะวิทยาศาสตร์และเทคโนโลยี (Sci camp) การจัดแสดงนิทรรศการในงานสัปดาห์วันวิทยาศาสตร์และกิจกรรมการออกค่ายหรือแนะแนวศึกษาต่อ และสามารถเป็นต้นแบบสำหรับต่อยอดในการทำงานวิจัยของนักศึกษาและอาจารย์ เป็น สิ่งประดิษฐ์ โครงงาน นวัตกรรมเกี่ยวกับฟิสิกส์ที่เหมาะสมกับชุมชนด้านพลังงานสะอาด และสอดคล้องกับการเรียนรู้ในศตวรรษที่ 21 </t>
  </si>
  <si>
    <t>ระบบวิเคราะห์สมบัติทางไฟฟ้าของอนุภาคระดับนาโน้มตร</t>
  </si>
  <si>
    <t xml:space="preserve">ชุดเครื่องมือตรวจวัดทางการยศาสตร์ </t>
  </si>
  <si>
    <t>ห้อง 726 ชั้น 2อาคาร 7</t>
  </si>
  <si>
    <t xml:space="preserve">เพื่อเพิ่มประสิทธิภาพการเรียนและฝึกทักษะในงานอาชีวอนามัยและความปลอดภัย โรคจากการประกอบอาชีพ โรคในวัยทำงาน อนามัยสิ่งแวดล้อม ซึ่งเป็นผลจากกการประเมินจากนักศึกษาและผู้ใช้บัณฑิต ที่มีผลการประเมินพบว่านักศึกษาขาดทักษะในด้านการประเมินสภาพการทำงานสุขศาสตร์ เนื่องจากไม่มีสื่อและเครื่องมือในการจัดการเรียนการสอน ซึ่งเป็นทักษะที่สำคัญสำหรับนักวิชาการสาธารณสุขที่จะประกอบอาชีพ ให้สอดคล้องกับตลาดแรงงาน และมาตรฐานวิชาชีพสาธารณสุขชุมชน </t>
  </si>
  <si>
    <t xml:space="preserve">ชุดครุภัณฑ์ปฏิบัติการตรวจวิเคราะห์และทดสอบ ศูนย์วิทยาศาสตร์ </t>
  </si>
  <si>
    <r>
      <t xml:space="preserve"> ครุภัณฑ์ตัวเดิมมีอายุการใช้งานเป็นเวลานานเกิน 10 ปี และเสื่อมสภาพ  จำเป็นต้องจัดหาทดแทนเพื่อเพิ่มประสิทธิภาพการบริการวิชา และรองรับปริมาณงานที่เพิ่มขึ้น เพิ่มประสิทธิภาพการปรับปรุงคุณภาพมาตรฐานการดำเนินงาน </t>
    </r>
    <r>
      <rPr>
        <b/>
        <sz val="16"/>
        <color theme="1"/>
        <rFont val="TH SarabunPSK"/>
        <family val="2"/>
      </rPr>
      <t>ใช้สำหรับ</t>
    </r>
    <r>
      <rPr>
        <sz val="16"/>
        <color theme="1"/>
        <rFont val="TH SarabunPSK"/>
        <family val="2"/>
      </rPr>
      <t xml:space="preserve"> การบริการตรวจวิเคราะห์และทดสอบ และการจัดการเรียนการสอนการวิจัย</t>
    </r>
  </si>
  <si>
    <t>ชุดครุภัณฑ์เพื่อการจัดกิจกรรมการเรียนการสอนและการวิเคราะห์คุณภาพสิ่งแวดล้อม</t>
  </si>
  <si>
    <t>เพื่อศึกษาวิเคราะห์คุณภาพสิ่งแวดล้อมในหลักสูตรวิทยาศาสตร์สิ่งแวดล้อม และศาสตร์สาขาวิชาที่เกี่ยวข้องทางด้านสิ่งแวดล้อม เพื่อตรวจสอบ ติดตามคุณภาพสิ่งแวดล้อม ปลูกจิตสำนึกที่ดีในด้านการจัดการสิ่งแวดล้อม และการวิจัยที่สามารถนำองค์ความรู้ที่เกิดขึ้นไปพัฒนาสิ่งแวดล้อมในท้องถิ่น</t>
  </si>
  <si>
    <t>2. ครุภัณฑ์มีราคาต่อหน่วยสูงกว่า 1 ล้านบาท</t>
  </si>
  <si>
    <t>ชุดครุภัณฑ์เครื่องฟูเรียร์ทรานส์ฟอร์มอินฟราเรดสเปคโทรสโกปี (Fourier transform infrared spectrometer ; FTIR)</t>
  </si>
  <si>
    <t>อาคารศูนย์วิทยาศาสตร์ ห้อง 9303</t>
  </si>
  <si>
    <t>เป็นการจัดหาทดแทนครุภัณฑ์ที่มีอยู่เดิม หมายเลขครุภัณฑ์ SC/CH/067/07.260/43 ซึ่งอายุใช้งานมากว่า 10 ปี และใช้สำหรับสนับสนุนการเรียนการสอนและการวิจัย  ของสาขาวิชาในคณะวิทยาศาสตร์และเทคโนโลยี และงานบริการวิชาการตรวจวิเคราะห์และทดสอบ ของศูนย์วิทยาศาสตร์</t>
  </si>
  <si>
    <t xml:space="preserve">ชุดครุภัณฑ์การจัดการเรียนการสอนและฝึกทักษะตามมาตรฐานวิชาชีพสาธารณสุขชุมชน </t>
  </si>
  <si>
    <t>ห้อง 13509 และ 13510 ชั้น 5 อาคาร 13</t>
  </si>
  <si>
    <t>เพื่อจัดหาครุภัณฑ์ให้เพียงพอและทดแทนครุภัณฑ์ที่เสื่อมสภาพไม่พร้อมต่อการใช้งานในกิจกรรมการเรียนการสอน อีกทั้งผลจากกการประเมินจากนักศึกษาและผู้ใช้บัณฑิตพบว่า นักศึกษาขาดทักษะในด้านการปฐมพยาบาล  การบำบัดโรคเบื้องต้น ซึ่งเป็นทักษะที่สำคัญสำหรับนักวิชาการสาธารณสุขที่จะประกอบอาชีพให้สอดคล้องกับตลาดแรงงานและมาตรฐานวิชาชีพสาธารณสุขชุมชน</t>
  </si>
  <si>
    <t xml:space="preserve">ชุดครุภัณฑ์ห้องปฏิบัติการสื่อดิจิทันคอนเทนต์  </t>
  </si>
  <si>
    <t>ห้อง 721</t>
  </si>
  <si>
    <t>เป็นครุภัณฑ์ใหม่ชุดอุปกรณ์ประสิทธิภาพสูงที่ใช้จัดการเรียนการสอนและเพิ่มพูนทักษะที่จำเป็นในการพัฒนาสมรรถนะของนักศึกษาสาขาวิชาคอมพิวเตอร์</t>
  </si>
  <si>
    <t>ชุดครุภัณฑ์ระบบการเคลือบแผ่นฟิล์มด้วยวิธีการหมุนเคลือบพร้อมระบบการวิเคราะห์ทางแสงโดยหลักการ UV/VIS</t>
  </si>
  <si>
    <t>เพื่อนำมาใช้ในการเพิ่มศักยภาพการวิจัยฟิล์มบางให้สามารถผลิต พัฒนางานวิจัยและตีพิมิพ์เผยแพร่ผลงานวิจัยในระดับนานาชาติได้โดยการพึ่งพาตนเองเป็นหลัก และรองรับการเรียนการสอนและวิทยานิพนธ์ของนักศึกษาสาขาวิฟิสิกส์ จึงมีความจำเป็นที่จะต้องใช้เครื่องมือวัดและวิเคราะห์มาตรฐานสากล</t>
  </si>
  <si>
    <t>ชุดครุภัณฑ์ปฏิบัติการด้านชีววิทยาระดับเซลล์ขั้นสูง</t>
  </si>
  <si>
    <t>อาคาร 9 ศูนย์วิทยาศาสตร์สาขาวิชาชีววิทยา</t>
  </si>
  <si>
    <t xml:space="preserve">  - เป็นครุภัณฑ์ใหม่ ไม่เคยมีมาก่อน ซึ่งจะนำมาใช้ในการเรียนการสอนปฏิบัติการขั้นสูง
  - เพื่อเป็นการเพิ่มพูนทักษะการเรียนรู้ทางวิชาการ สนับสนุนและ ส่งเสริมการวิจัยของอาจารย์  นักศึกษา   ตลอดจนใช้ในการจัดการเรียน การสอนของสาขาวิชาและ การพัฒนางานในหน่วยงานให้เกิดประสิทธิภาพสูงสุดทั้งในปัจจุบันและอนาคต ดังนั้นสาขาวิชาชีววิทยาจึงมี ความจำเป็นที่ต้องจัดหาชุดครุภัณฑ์ที่มีความทันสมัยและมีศักยภาพสูง เพื่อใช้ในการดำเนินกิจกรรมดังกล่าว ให้เกิดประสิทธิภาพสูงสุดและยังเป็นส่วนสำคัญของการปรับปรุงและพัฒนาคุณภาพ การศึกษาให้มีคุณภาพสูงยิ่งขึ้น</t>
  </si>
  <si>
    <t>ชุดครุภัณฑ์เครื่องแยกวิเคราะห์ปริมาณสารในสภาวะแก๊สโครมาโตกราฟ (GC : Gas Chromatograph)</t>
  </si>
  <si>
    <t>เป็นการจัดหาทดแทนครุภัณฑ์ที่มีอยู่เดิม หมายเลขครุภัณฑ์ SC/CH/033/07.62.1/42 ซึ่งอายุใช้งานมากว่า 10 ปี และใช้สำหรับสนับสนุนการเรียนการสอนและการวิจัย  ของสาขาวิชาในคณะวิทยาศาสตร์และเทคโนโลยี และงานบริการวิชาการตรวจวิเคราะห์และทดสอบ ของศูนย์วิทยาศาสตร์</t>
  </si>
  <si>
    <t>ชุดครุภัณฑ์เครื่องโครมาโทรกราฟีชนิดของเหลวความดันสูง (HPLC : High Performance Liquid Chromatograph)</t>
  </si>
  <si>
    <t>อาคารศูนย์วิทยาศาสตร์ ห้อง 9312</t>
  </si>
  <si>
    <t>เป็นการจัดหาทดแทนครุภัณฑ์ที่มีอยู่เดิม หมายเลขครุภัณฑ์ SC/CH/042/07.63.1/42 ซึ่งอายุใช้งานมากว่า 10 ปี และใช้สำหรับสนับสนุนการเรียนการสอนและการวิจัย  ของสาขาวิชาทุกหลักสูตร ในคณะวิทยาศาสตร์และเทคโนโลยี และงานบริการวิชาการตรวจวิเคราะห์และทดสอบ ของศูนย์วิทยาศาสตร์</t>
  </si>
  <si>
    <t>ชุดครุภัณฑ์ทำแห้งและห่อหุ้มตัวอย่างสำหรับงานสมุนไพรและสีย้อมธรรมชาติ</t>
  </si>
  <si>
    <t xml:space="preserve">   -เป็นครุภัณฑ์ใหม่ ไม่เคยมีมาก่อน  ซึ่งจะนำมาใช้ในการทำวิจัยขั้นสูง-เพื่อสามารถสนับสนุนการเรียนการสอน และการวิจัยของนักศึกษาและบุคลากรจากหลายคณะในมหาวิทยาลัย เพื่อเพิ่มประสิทธิภาพการให้บริการวิชาการ</t>
  </si>
  <si>
    <t>ชุดครุภัณฑ์ดาราศาสตร์ขั้นสูงครบวงจร</t>
  </si>
  <si>
    <t>เพื่อสำรวจสภาพทางภูมิศาสตร์ของจังหวัดสกลนครมีเทือกเขาภูพานเป็นภูเขาสูงในเขตภาคตะวันออกเฉียงเหนือตอนบน มีสภาพอากาศดี ท้องฟ้าแจ่มใส โดยเฉพาะช่าวเดือนตุลาคมถึงเดือนกุมภาพันธ์ ของทุกปี ท้องฟ้าแจ่มใสสามารถมองเห็นกลุ่มดาวและดวงดาวบนท้องฟ้าได้อย่างชัดเจนและสวยงามเหมาะที่จะมีกิจกรรมทางดาราศาสตร์เป็นอย่างยิ่ง หากจะกล่าวเปรียบเปรยว่าดวงตาคือหน้าต่างของหัวใจแล้ว ดาราศาสตร์ก็เปรียบเสมือนหน้าต่างของโลกวิทยาศาสตร์ทั้งมวลของเยาวชนได้เช่นกัน ดังจะเห็นได้จากความต้องการของเยาวชนที่เป็นนักเรียนระดับการศึกษาขั้นพื้นฐาน ประถมและมัธยมศึกษา ตามโรงเรียนต่างๆ ที่มีการติดประสานกับทางคณะวิทยาศาสตร์และเทคโนโลยี มหาวิทยาลัยราชภัฏสกลนคร ให้จัดกิจกรรมทางดาราศาสตร์ทั้งระดับวิจัย ระดับบริการถ่ายทอดองค์ความรู้ระดับสูง  บริการสนับสนุนปรากฏการณ์ทางดาราศาสตร์ และกิจกรรมค่ายดาราศาสตร์ในโรงเรียน นอกจากนี้ยังชุดครุภัณฑ์ดาราศาสตร์ขั้นสูงยังสามารถมีส่วนสนับสนุนนักศึกษาที่สังกัดสาขาวิชาฟิสิกส์ ทั้งหลักสูตร ค.บ.ฟิสิกส์ (4 ชั้นปี)และหลักสูตร วท.บ.ฟิสิกส์ ให้ได้มีความสามารถร่วมกิจกรรมทางดาราศาสตร์ระดับชาติ เช่น การประชุมวิชาการและนำเสนอผลงานวิจัยทางดาราศาสตร์ระดับชาติที่จัดขึ้นเป็นประจำในช่วงเดือนกุมภาพันธ์ของทุกปี โดยสาขาวิชาฟิสิกส์ มหาวิทยาลัยราชภัฏสกลนคร เป็นเจ้าภาพร่วม ดังนั้นสาขาวิชาฟิสิกส์ และคณะวิทยาศาสตร์และเทคโนโลยีจึงควรมีชุดครุภัณฑ์ดาราศาสตร์ขั้นสูงครบวงจร ไว้เป็นเครื่องมือที่ทรงพลังและอิทธิพลทางด้านวิทยาศาสตร์ไว้สนับสนุนกิจการของคณะต่อไป</t>
  </si>
  <si>
    <t>ระบบวิเคราะห์สมบัติทางแสงด้วยเทคนิค raman spectroscopy</t>
  </si>
  <si>
    <t>ชุดครุภัณฑ์เครื่อง Freeze dry และ pre freeze dry system</t>
  </si>
  <si>
    <t>1. เพื่อทดแทนครุภัณฑ์เก่าที่เสื่อมสภาพและไม่ทันสมัย
2. เพื่อสามารถสนับสนุนการเรียนการสอน และการวิจัยของนักศึกษาและบุคลากรจากหลายคณะในมหาวิทยาลัย 
3. เพื่อเพิ่มประสิทธิภาพการให้บริการของหน่วยงานศูนย์วิทยาศาสตร์ให้หลากหลายมากยิ่งขึ้น</t>
  </si>
  <si>
    <t>ชุดครัณฑ์วิเคราะห์ปริมาณพันธุกรรมในสภาพจริง Realtime PCR</t>
  </si>
  <si>
    <t>ครุภัณฑ์เดิมมีการใช้งาน พ.ศ 2540 ซึ่งมีอายุการใช้งานมากว่า 10 ปี และปัจจุบันอยู่ในสภาพการงานอย่างไม่มีประสิทธิภาพ ในการวิจัยชั้นสูง การรองรับงานวิเคราะห์กลุ่มสารต่างๆ จากผู้ขอรับบริการ และสนับสนุนการเรียนการสอน จึงมีความจำเป็นอย่างมากที่ต้องใช้งาน</t>
  </si>
  <si>
    <t>กล้องจุลทรรศน์ 3 กรบอกตาเทคนิคฟลูออเรสเซนต์ DIC พร้อมอุปกรณ์</t>
  </si>
  <si>
    <t>เครื่องวิเคราะห์โลหะหนักหลายธาตุ (Inductively Coupled Plasma Spcetrometer:ICP)</t>
  </si>
  <si>
    <t xml:space="preserve">อาคารศูนย์วิทยาศาสตร์ ห้อง 9316 </t>
  </si>
  <si>
    <t>เครื่องวิเคราะห์แยกชนิดและวัดปริมาณสารตกค้าง ด้วยเทคนิคโครมาโตกราฟี-แมสสเปกโตรมิเตอร์ (GC-MS)</t>
  </si>
  <si>
    <t>ชุดตรวจวัดคุณภาพอากาศ (PM2.5, PM10, CO, CO2, NO2, NO, O3, SO2, H2S)</t>
  </si>
  <si>
    <t>เพื่อใช้ในการเพิ่มศักย์ภาพในการวิจัยและการเรียนการสอนในฟิสิกส์บรรยากาศ ฝุ่นละอองในบรรยากาศ ที่สามารถระบบตรวจวัดแบบติดตั้งและทำงานต่อเนื่องสำหรับตรวจวัดคุณภาพสิ่งแวดล้อม ทางอากาศ มีคุณภาพสูง ทนทาน และดูแลรักษาง่าย เพื่อการตรวจวัดและควบคุมการปล่อยมลพิษให้เป็นไปตามข้อกำหนด มีความปลอดภัยต่อผู้ปฎิบัติงานและชุมชน สามารถส่งสัญญานข้อมูลการวัดจากเซ็นเซอร์ ส่งผลเข้าสู่หน่วยงานที่เกี่ยวข้อง หรือส่งข้อมูลขึ้น Cloud เพื่อดูข้อมูลแบบ real-time ได้ทันที</t>
  </si>
  <si>
    <t>ชุดส่งเสริมสุขภาพและอนามัยชุมชน</t>
  </si>
  <si>
    <t>ห้อง 13510 ชั้น 5อาคาร 13</t>
  </si>
  <si>
    <t>เพื่อจัดหาครุภัณฑ์ที่เพิ่มประสิทธิภาพกิจกรรมการเรียนการสอนและฝึกทักษะด้านการส่งเสริมสุขภาพและอนามัยชุมชน ซึ่งเป็นทักษะที่สำคัญสำหรับนักวิชาการสาธารณสุขที่จะประกอบอาชีพ ให้สอดคล้องกับตลาดแรงงานและมาตรฐานวิชาชีพสาธารณสุขชุมชน พร้อมทั้งใช้ในการบริการวิชาการและงานวิจัยในชุมชน</t>
  </si>
  <si>
    <t>เครื่องแก๊สโครมาโตกราฟและแมสสเปคโตรมิเตอร์</t>
  </si>
  <si>
    <t xml:space="preserve">   -สนับสนุนให้การจัดการเรียนการสอนในรายวิชาการเรียนในระดับปริญาตรี และการวิจัยของนักศึกษาและบุคลากรจากหลายคณะในมหาวิทยาลัย เพื่อเพิ่มประสิทธิภาพการให้บริการวิชาการ</t>
  </si>
  <si>
    <t>ชุดครุภัณฑ์เก็บและวิเคระห์ตัวอย่างอากาศ</t>
  </si>
  <si>
    <t>สนับสนุนการจัดการเรียนการสอนและการวิจัยด้านคุณภาพอากศ ตอบสนองการเปลี่ยนแปลงของสภาพอากาศที่กำลังเกิดการเปลี่ยนแปลงอันเนื่องมาจากการใช้ประโยชน์จากทรัพยากรธรรมชาติต่อความต้องการของมนุษย์</t>
  </si>
  <si>
    <t>ชุดครุภัณฑ์ปฏิบัติการด้านเพาะเลี้ยงเนื้อเยื่อพืชขั้นสูง</t>
  </si>
  <si>
    <t xml:space="preserve">  - เป็นครุภัณฑ์ใหม่ ไม่เคยมีมาก่อน ซึ่งจะนำมาใช้ในการเรียนการสอนปฏิบัติการขั้นสูง
  - เพื่อเป็นการเพิ่มพูนทักษะการเรียนรู้ทางวิชาการ สนับสนุนและ ส่งเสริมการวิจัยของอาจารย์  นักศึกษา   ตลอดจนใช้ในการจัดการเรียน การสอนของสาขาวิชาและ การพัฒนางานในหน่วยงานให้เกิดประสิทธิภาพสูงสุดทั้งในปัจจุบันและอนาคต ดังนั้นสาขาวิชาชีววิทยาจึงมี ความจำเป็นที่ต้องจัดหาชุดครุภัณฑ์ที่มีความทันสมัยและมีศักยภาพสูง เพื่อใช้ในการดำเนินกิจกรรมดังกล่าว ให้เกิดประสิทธิภาพสูงสุดและยังเป็นส่วนสำคัญของการปรับปรุงและพัฒนาคุณภาพ การศึกษาให้มีคุณภาพสูงยิ่งขึ้น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</si>
</sst>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  <charset val="222"/>
    </font>
    <font>
      <b/>
      <sz val="16"/>
      <name val="Tahoma"/>
      <family val="2"/>
      <charset val="222"/>
      <scheme val="minor"/>
    </font>
    <font>
      <b/>
      <sz val="16"/>
      <name val="Wingdings"/>
      <charset val="2"/>
    </font>
    <font>
      <sz val="16"/>
      <name val="Wingdings"/>
      <charset val="2"/>
    </font>
    <font>
      <sz val="16"/>
      <color theme="1"/>
      <name val="TH SarabunPSK"/>
      <family val="2"/>
    </font>
    <font>
      <sz val="16"/>
      <name val="Wingdings 2"/>
      <family val="1"/>
      <charset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sz val="16"/>
      <color rgb="FFFF0000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3" fillId="0" borderId="0" xfId="1" applyFont="1" applyAlignment="1">
      <alignment horizontal="center" vertical="top"/>
    </xf>
    <xf numFmtId="49" fontId="4" fillId="0" borderId="0" xfId="1" applyNumberFormat="1" applyFont="1" applyAlignment="1">
      <alignment horizontal="center" vertical="top"/>
    </xf>
    <xf numFmtId="43" fontId="4" fillId="0" borderId="0" xfId="1" applyFont="1" applyAlignment="1">
      <alignment horizontal="center" vertical="top" wrapText="1"/>
    </xf>
    <xf numFmtId="43" fontId="4" fillId="0" borderId="0" xfId="1" applyFont="1" applyAlignment="1">
      <alignment horizontal="center" vertical="top"/>
    </xf>
    <xf numFmtId="187" fontId="4" fillId="0" borderId="0" xfId="1" applyNumberFormat="1" applyFont="1" applyAlignment="1">
      <alignment horizontal="center" vertical="top"/>
    </xf>
    <xf numFmtId="43" fontId="4" fillId="2" borderId="0" xfId="1" applyFont="1" applyFill="1" applyAlignment="1">
      <alignment horizontal="center" vertical="top"/>
    </xf>
    <xf numFmtId="43" fontId="4" fillId="2" borderId="0" xfId="1" applyFont="1" applyFill="1" applyAlignment="1">
      <alignment horizontal="right" vertical="top"/>
    </xf>
    <xf numFmtId="43" fontId="4" fillId="0" borderId="0" xfId="1" applyFont="1" applyAlignment="1">
      <alignment horizontal="left" vertical="top" wrapText="1"/>
    </xf>
    <xf numFmtId="0" fontId="4" fillId="0" borderId="0" xfId="1" applyNumberFormat="1" applyFont="1" applyAlignment="1">
      <alignment vertical="top" wrapText="1"/>
    </xf>
    <xf numFmtId="43" fontId="3" fillId="0" borderId="1" xfId="1" applyFont="1" applyBorder="1" applyAlignment="1">
      <alignment horizontal="center" vertical="top"/>
    </xf>
    <xf numFmtId="43" fontId="5" fillId="3" borderId="1" xfId="1" applyFont="1" applyFill="1" applyBorder="1" applyAlignment="1">
      <alignment horizontal="center" vertical="top"/>
    </xf>
    <xf numFmtId="43" fontId="5" fillId="3" borderId="1" xfId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vertical="top" wrapText="1"/>
    </xf>
    <xf numFmtId="43" fontId="6" fillId="3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left" vertical="top" wrapText="1"/>
    </xf>
    <xf numFmtId="0" fontId="5" fillId="4" borderId="1" xfId="1" applyNumberFormat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top"/>
    </xf>
    <xf numFmtId="49" fontId="5" fillId="5" borderId="1" xfId="1" applyNumberFormat="1" applyFont="1" applyFill="1" applyBorder="1" applyAlignment="1">
      <alignment horizontal="center" vertical="top"/>
    </xf>
    <xf numFmtId="43" fontId="5" fillId="5" borderId="1" xfId="1" applyFont="1" applyFill="1" applyBorder="1" applyAlignment="1">
      <alignment horizontal="left" vertical="top" wrapText="1"/>
    </xf>
    <xf numFmtId="43" fontId="5" fillId="5" borderId="1" xfId="1" applyFont="1" applyFill="1" applyBorder="1" applyAlignment="1">
      <alignment horizontal="center" vertical="top"/>
    </xf>
    <xf numFmtId="0" fontId="5" fillId="5" borderId="1" xfId="1" applyNumberFormat="1" applyFont="1" applyFill="1" applyBorder="1" applyAlignment="1">
      <alignment vertical="top" wrapText="1"/>
    </xf>
    <xf numFmtId="43" fontId="6" fillId="5" borderId="1" xfId="1" applyFont="1" applyFill="1" applyBorder="1" applyAlignment="1">
      <alignment horizontal="center" vertical="top"/>
    </xf>
    <xf numFmtId="49" fontId="5" fillId="6" borderId="1" xfId="1" applyNumberFormat="1" applyFont="1" applyFill="1" applyBorder="1" applyAlignment="1">
      <alignment horizontal="center" vertical="top"/>
    </xf>
    <xf numFmtId="43" fontId="5" fillId="6" borderId="1" xfId="1" applyFont="1" applyFill="1" applyBorder="1" applyAlignment="1">
      <alignment horizontal="left" vertical="top" wrapText="1"/>
    </xf>
    <xf numFmtId="43" fontId="7" fillId="6" borderId="1" xfId="1" applyFont="1" applyFill="1" applyBorder="1" applyAlignment="1">
      <alignment horizontal="center" vertical="top"/>
    </xf>
    <xf numFmtId="43" fontId="5" fillId="6" borderId="1" xfId="1" applyFont="1" applyFill="1" applyBorder="1" applyAlignment="1">
      <alignment horizontal="center" vertical="top"/>
    </xf>
    <xf numFmtId="0" fontId="5" fillId="6" borderId="1" xfId="1" applyNumberFormat="1" applyFont="1" applyFill="1" applyBorder="1" applyAlignment="1">
      <alignment vertical="top" wrapText="1"/>
    </xf>
    <xf numFmtId="43" fontId="6" fillId="6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left" vertical="top" wrapText="1"/>
    </xf>
    <xf numFmtId="0" fontId="5" fillId="7" borderId="1" xfId="1" applyNumberFormat="1" applyFont="1" applyFill="1" applyBorder="1" applyAlignment="1">
      <alignment vertical="top" wrapText="1"/>
    </xf>
    <xf numFmtId="43" fontId="6" fillId="0" borderId="1" xfId="1" applyFont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left" vertical="top" wrapText="1"/>
    </xf>
    <xf numFmtId="43" fontId="8" fillId="2" borderId="1" xfId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center" vertical="top"/>
    </xf>
    <xf numFmtId="187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right" vertical="top"/>
    </xf>
    <xf numFmtId="43" fontId="9" fillId="2" borderId="1" xfId="1" applyFont="1" applyFill="1" applyBorder="1" applyAlignment="1">
      <alignment horizontal="right" vertical="top"/>
    </xf>
    <xf numFmtId="0" fontId="4" fillId="2" borderId="1" xfId="1" applyNumberFormat="1" applyFont="1" applyFill="1" applyBorder="1" applyAlignment="1">
      <alignment vertical="top" wrapText="1"/>
    </xf>
    <xf numFmtId="43" fontId="3" fillId="2" borderId="1" xfId="1" applyFont="1" applyFill="1" applyBorder="1" applyAlignment="1">
      <alignment horizontal="center" vertical="top"/>
    </xf>
    <xf numFmtId="43" fontId="10" fillId="2" borderId="1" xfId="1" applyFont="1" applyFill="1" applyBorder="1" applyAlignment="1">
      <alignment horizontal="center" vertical="top"/>
    </xf>
    <xf numFmtId="49" fontId="9" fillId="2" borderId="1" xfId="1" applyNumberFormat="1" applyFont="1" applyFill="1" applyBorder="1" applyAlignment="1">
      <alignment horizontal="center" vertical="top"/>
    </xf>
    <xf numFmtId="43" fontId="9" fillId="2" borderId="1" xfId="1" applyFont="1" applyFill="1" applyBorder="1" applyAlignment="1">
      <alignment horizontal="left" vertical="top" wrapText="1"/>
    </xf>
    <xf numFmtId="43" fontId="9" fillId="2" borderId="1" xfId="1" applyFont="1" applyFill="1" applyBorder="1" applyAlignment="1">
      <alignment horizontal="center" vertical="top"/>
    </xf>
    <xf numFmtId="43" fontId="11" fillId="2" borderId="1" xfId="1" applyFont="1" applyFill="1" applyBorder="1" applyAlignment="1">
      <alignment horizontal="right" vertical="top"/>
    </xf>
    <xf numFmtId="43" fontId="9" fillId="2" borderId="1" xfId="1" applyFont="1" applyFill="1" applyBorder="1" applyAlignment="1">
      <alignment horizontal="center" vertical="top" wrapText="1"/>
    </xf>
    <xf numFmtId="43" fontId="12" fillId="2" borderId="1" xfId="1" applyFont="1" applyFill="1" applyBorder="1" applyAlignment="1">
      <alignment horizontal="center" vertical="top"/>
    </xf>
    <xf numFmtId="43" fontId="13" fillId="2" borderId="1" xfId="1" applyFont="1" applyFill="1" applyBorder="1" applyAlignment="1">
      <alignment horizontal="center" vertical="top"/>
    </xf>
    <xf numFmtId="0" fontId="9" fillId="2" borderId="1" xfId="1" applyNumberFormat="1" applyFont="1" applyFill="1" applyBorder="1" applyAlignment="1">
      <alignment horizontal="left" vertical="top" wrapText="1"/>
    </xf>
    <xf numFmtId="43" fontId="15" fillId="2" borderId="1" xfId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vertical="top"/>
    </xf>
    <xf numFmtId="43" fontId="3" fillId="2" borderId="1" xfId="1" applyFont="1" applyFill="1" applyBorder="1"/>
    <xf numFmtId="43" fontId="9" fillId="2" borderId="1" xfId="1" applyFont="1" applyFill="1" applyBorder="1" applyAlignment="1">
      <alignment vertical="top"/>
    </xf>
    <xf numFmtId="43" fontId="9" fillId="2" borderId="1" xfId="1" applyFont="1" applyFill="1" applyBorder="1" applyAlignment="1">
      <alignment vertical="top" wrapText="1"/>
    </xf>
    <xf numFmtId="43" fontId="12" fillId="2" borderId="1" xfId="1" applyFont="1" applyFill="1" applyBorder="1"/>
    <xf numFmtId="43" fontId="16" fillId="2" borderId="1" xfId="1" applyFont="1" applyFill="1" applyBorder="1" applyAlignment="1">
      <alignment horizontal="right" vertical="top"/>
    </xf>
    <xf numFmtId="43" fontId="4" fillId="6" borderId="0" xfId="1" applyFont="1" applyFill="1" applyAlignment="1">
      <alignment horizontal="center" vertical="top"/>
    </xf>
    <xf numFmtId="43" fontId="4" fillId="6" borderId="0" xfId="1" applyFont="1" applyFill="1" applyAlignment="1">
      <alignment horizontal="right" vertical="top"/>
    </xf>
    <xf numFmtId="43" fontId="2" fillId="0" borderId="0" xfId="1" applyFont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3" fontId="2" fillId="0" borderId="2" xfId="1" applyFont="1" applyBorder="1" applyAlignment="1">
      <alignment horizontal="center" vertical="top"/>
    </xf>
    <xf numFmtId="43" fontId="2" fillId="0" borderId="3" xfId="1" applyFont="1" applyBorder="1" applyAlignment="1">
      <alignment horizontal="center" vertical="top"/>
    </xf>
    <xf numFmtId="43" fontId="2" fillId="0" borderId="4" xfId="1" applyFont="1" applyBorder="1" applyAlignment="1">
      <alignment horizontal="center" vertical="top"/>
    </xf>
    <xf numFmtId="43" fontId="2" fillId="0" borderId="5" xfId="1" applyFont="1" applyBorder="1" applyAlignment="1">
      <alignment horizontal="center" vertical="top"/>
    </xf>
    <xf numFmtId="43" fontId="2" fillId="0" borderId="6" xfId="1" applyFont="1" applyBorder="1" applyAlignment="1">
      <alignment horizontal="center" vertical="top"/>
    </xf>
    <xf numFmtId="43" fontId="2" fillId="0" borderId="7" xfId="1" applyFont="1" applyBorder="1" applyAlignment="1">
      <alignment horizontal="center" vertical="top"/>
    </xf>
    <xf numFmtId="43" fontId="2" fillId="0" borderId="8" xfId="1" applyFont="1" applyBorder="1" applyAlignment="1">
      <alignment horizontal="center" vertical="top"/>
    </xf>
    <xf numFmtId="0" fontId="9" fillId="2" borderId="1" xfId="1" applyNumberFormat="1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center" vertical="top"/>
    </xf>
    <xf numFmtId="43" fontId="5" fillId="3" borderId="2" xfId="1" applyFont="1" applyFill="1" applyBorder="1" applyAlignment="1">
      <alignment horizontal="center" vertical="top" wrapText="1"/>
    </xf>
    <xf numFmtId="43" fontId="5" fillId="3" borderId="4" xfId="1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1"/>
  <sheetViews>
    <sheetView tabSelected="1" view="pageBreakPreview" zoomScale="66" zoomScaleNormal="100" zoomScaleSheetLayoutView="66" workbookViewId="0">
      <pane ySplit="7" topLeftCell="A30" activePane="bottomLeft" state="frozen"/>
      <selection pane="bottomLeft" activeCell="R32" sqref="R32"/>
    </sheetView>
  </sheetViews>
  <sheetFormatPr defaultRowHeight="24" x14ac:dyDescent="0.2"/>
  <cols>
    <col min="1" max="1" width="6.5" style="2" bestFit="1" customWidth="1"/>
    <col min="2" max="2" width="31.875" style="3" customWidth="1"/>
    <col min="3" max="3" width="10.375" style="4" bestFit="1" customWidth="1"/>
    <col min="4" max="4" width="9.625" style="4" bestFit="1" customWidth="1"/>
    <col min="5" max="5" width="8.125" style="4" bestFit="1" customWidth="1"/>
    <col min="6" max="6" width="14.75" style="4" bestFit="1" customWidth="1"/>
    <col min="7" max="7" width="6.875" style="5" bestFit="1" customWidth="1"/>
    <col min="8" max="8" width="15.375" style="4" bestFit="1" customWidth="1"/>
    <col min="9" max="9" width="7.625" style="59" bestFit="1" customWidth="1"/>
    <col min="10" max="10" width="14.75" style="60" bestFit="1" customWidth="1"/>
    <col min="11" max="11" width="7.625" style="59" bestFit="1" customWidth="1"/>
    <col min="12" max="12" width="13.75" style="60" bestFit="1" customWidth="1"/>
    <col min="13" max="13" width="7.5" style="59" bestFit="1" customWidth="1"/>
    <col min="14" max="14" width="13.75" style="60" bestFit="1" customWidth="1"/>
    <col min="15" max="15" width="7.75" style="59" bestFit="1" customWidth="1"/>
    <col min="16" max="16" width="14.75" style="60" bestFit="1" customWidth="1"/>
    <col min="17" max="17" width="11.75" style="4" customWidth="1"/>
    <col min="18" max="18" width="14.875" style="8" customWidth="1"/>
    <col min="19" max="19" width="43.375" style="9" customWidth="1"/>
    <col min="20" max="20" width="9" style="1"/>
    <col min="21" max="21" width="21.625" style="1" bestFit="1" customWidth="1"/>
    <col min="22" max="16384" width="9" style="1"/>
  </cols>
  <sheetData>
    <row r="1" spans="1:19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I3" s="6"/>
      <c r="J3" s="7"/>
      <c r="K3" s="6"/>
      <c r="L3" s="7"/>
      <c r="M3" s="6"/>
      <c r="N3" s="7"/>
      <c r="O3" s="6"/>
      <c r="P3" s="7"/>
    </row>
    <row r="4" spans="1:19" s="10" customFormat="1" ht="21" customHeight="1" x14ac:dyDescent="0.2">
      <c r="A4" s="62" t="s">
        <v>2</v>
      </c>
      <c r="B4" s="63" t="s">
        <v>3</v>
      </c>
      <c r="C4" s="64" t="s">
        <v>4</v>
      </c>
      <c r="D4" s="64"/>
      <c r="E4" s="63" t="s">
        <v>5</v>
      </c>
      <c r="F4" s="63" t="s">
        <v>6</v>
      </c>
      <c r="G4" s="63" t="s">
        <v>7</v>
      </c>
      <c r="H4" s="64"/>
      <c r="I4" s="65" t="s">
        <v>8</v>
      </c>
      <c r="J4" s="66"/>
      <c r="K4" s="66"/>
      <c r="L4" s="66"/>
      <c r="M4" s="66"/>
      <c r="N4" s="67"/>
      <c r="O4" s="68" t="s">
        <v>9</v>
      </c>
      <c r="P4" s="69"/>
      <c r="Q4" s="63" t="s">
        <v>10</v>
      </c>
      <c r="R4" s="63" t="s">
        <v>11</v>
      </c>
      <c r="S4" s="74" t="s">
        <v>12</v>
      </c>
    </row>
    <row r="5" spans="1:19" s="10" customFormat="1" x14ac:dyDescent="0.2">
      <c r="A5" s="62"/>
      <c r="B5" s="63"/>
      <c r="C5" s="64" t="s">
        <v>13</v>
      </c>
      <c r="D5" s="64" t="s">
        <v>14</v>
      </c>
      <c r="E5" s="64"/>
      <c r="F5" s="64"/>
      <c r="G5" s="64"/>
      <c r="H5" s="64"/>
      <c r="I5" s="75">
        <v>2566</v>
      </c>
      <c r="J5" s="75"/>
      <c r="K5" s="73" t="s">
        <v>15</v>
      </c>
      <c r="L5" s="73"/>
      <c r="M5" s="73" t="s">
        <v>16</v>
      </c>
      <c r="N5" s="73"/>
      <c r="O5" s="70"/>
      <c r="P5" s="71"/>
      <c r="Q5" s="64"/>
      <c r="R5" s="63"/>
      <c r="S5" s="74"/>
    </row>
    <row r="6" spans="1:19" s="10" customFormat="1" ht="33.75" customHeight="1" x14ac:dyDescent="0.2">
      <c r="A6" s="62"/>
      <c r="B6" s="63"/>
      <c r="C6" s="64"/>
      <c r="D6" s="64"/>
      <c r="E6" s="64"/>
      <c r="F6" s="64"/>
      <c r="G6" s="80" t="s">
        <v>17</v>
      </c>
      <c r="H6" s="64" t="s">
        <v>18</v>
      </c>
      <c r="I6" s="73" t="s">
        <v>17</v>
      </c>
      <c r="J6" s="73" t="s">
        <v>18</v>
      </c>
      <c r="K6" s="73" t="s">
        <v>17</v>
      </c>
      <c r="L6" s="73" t="s">
        <v>18</v>
      </c>
      <c r="M6" s="73" t="s">
        <v>17</v>
      </c>
      <c r="N6" s="73" t="s">
        <v>18</v>
      </c>
      <c r="O6" s="73" t="s">
        <v>17</v>
      </c>
      <c r="P6" s="73" t="s">
        <v>18</v>
      </c>
      <c r="Q6" s="64"/>
      <c r="R6" s="63"/>
      <c r="S6" s="74"/>
    </row>
    <row r="7" spans="1:19" s="10" customFormat="1" ht="19.5" x14ac:dyDescent="0.2">
      <c r="A7" s="62"/>
      <c r="B7" s="63"/>
      <c r="C7" s="64"/>
      <c r="D7" s="64"/>
      <c r="E7" s="64"/>
      <c r="F7" s="64"/>
      <c r="G7" s="80"/>
      <c r="H7" s="64"/>
      <c r="I7" s="73"/>
      <c r="J7" s="73"/>
      <c r="K7" s="73"/>
      <c r="L7" s="73"/>
      <c r="M7" s="73"/>
      <c r="N7" s="73"/>
      <c r="O7" s="73"/>
      <c r="P7" s="73"/>
      <c r="Q7" s="64"/>
      <c r="R7" s="63"/>
      <c r="S7" s="74"/>
    </row>
    <row r="8" spans="1:19" s="14" customFormat="1" hidden="1" x14ac:dyDescent="0.2">
      <c r="A8" s="77" t="s">
        <v>19</v>
      </c>
      <c r="B8" s="78"/>
      <c r="C8" s="11"/>
      <c r="D8" s="11"/>
      <c r="E8" s="11"/>
      <c r="F8" s="11" t="e">
        <f>F9+#REF!</f>
        <v>#REF!</v>
      </c>
      <c r="G8" s="11" t="e">
        <f>G9+#REF!</f>
        <v>#REF!</v>
      </c>
      <c r="H8" s="11" t="e">
        <f>H9+#REF!</f>
        <v>#REF!</v>
      </c>
      <c r="I8" s="11" t="e">
        <f>I9+#REF!</f>
        <v>#REF!</v>
      </c>
      <c r="J8" s="11" t="e">
        <f>J9+#REF!</f>
        <v>#REF!</v>
      </c>
      <c r="K8" s="11" t="e">
        <f>K9+#REF!</f>
        <v>#REF!</v>
      </c>
      <c r="L8" s="11" t="e">
        <f>L9+#REF!</f>
        <v>#REF!</v>
      </c>
      <c r="M8" s="11" t="e">
        <f>M9+#REF!</f>
        <v>#REF!</v>
      </c>
      <c r="N8" s="11" t="e">
        <f>N9+#REF!</f>
        <v>#REF!</v>
      </c>
      <c r="O8" s="11" t="e">
        <f>O9+#REF!</f>
        <v>#REF!</v>
      </c>
      <c r="P8" s="11" t="e">
        <f>P9+#REF!</f>
        <v>#REF!</v>
      </c>
      <c r="Q8" s="11"/>
      <c r="R8" s="12"/>
      <c r="S8" s="13"/>
    </row>
    <row r="9" spans="1:19" s="18" customFormat="1" hidden="1" x14ac:dyDescent="0.2">
      <c r="A9" s="79" t="s">
        <v>20</v>
      </c>
      <c r="B9" s="79"/>
      <c r="C9" s="15"/>
      <c r="D9" s="15"/>
      <c r="E9" s="15"/>
      <c r="F9" s="15" t="e">
        <f>F10+#REF!+#REF!</f>
        <v>#REF!</v>
      </c>
      <c r="G9" s="15" t="e">
        <f>G10+#REF!+#REF!</f>
        <v>#REF!</v>
      </c>
      <c r="H9" s="15" t="e">
        <f>H10+#REF!+#REF!</f>
        <v>#REF!</v>
      </c>
      <c r="I9" s="15" t="e">
        <f>I10+#REF!+#REF!</f>
        <v>#REF!</v>
      </c>
      <c r="J9" s="15" t="e">
        <f>J10+#REF!+#REF!</f>
        <v>#REF!</v>
      </c>
      <c r="K9" s="15" t="e">
        <f>K10+#REF!+#REF!</f>
        <v>#REF!</v>
      </c>
      <c r="L9" s="15" t="e">
        <f>L10+#REF!+#REF!</f>
        <v>#REF!</v>
      </c>
      <c r="M9" s="15" t="e">
        <f>M10+#REF!+#REF!</f>
        <v>#REF!</v>
      </c>
      <c r="N9" s="15" t="e">
        <f>N10+#REF!+#REF!</f>
        <v>#REF!</v>
      </c>
      <c r="O9" s="15" t="e">
        <f>O10+#REF!+#REF!</f>
        <v>#REF!</v>
      </c>
      <c r="P9" s="15" t="e">
        <f>P10+#REF!+#REF!</f>
        <v>#REF!</v>
      </c>
      <c r="Q9" s="15"/>
      <c r="R9" s="16"/>
      <c r="S9" s="17"/>
    </row>
    <row r="10" spans="1:19" s="23" customFormat="1" x14ac:dyDescent="0.2">
      <c r="A10" s="19"/>
      <c r="B10" s="20" t="s">
        <v>21</v>
      </c>
      <c r="C10" s="21"/>
      <c r="D10" s="21"/>
      <c r="E10" s="21"/>
      <c r="F10" s="21">
        <f>F11</f>
        <v>63412300</v>
      </c>
      <c r="G10" s="21">
        <f t="shared" ref="G10:P10" si="0">G11</f>
        <v>16</v>
      </c>
      <c r="H10" s="21">
        <f t="shared" si="0"/>
        <v>22228900</v>
      </c>
      <c r="I10" s="21">
        <f t="shared" si="0"/>
        <v>17</v>
      </c>
      <c r="J10" s="21">
        <f t="shared" si="0"/>
        <v>25866900</v>
      </c>
      <c r="K10" s="21">
        <f t="shared" si="0"/>
        <v>11</v>
      </c>
      <c r="L10" s="21">
        <f t="shared" si="0"/>
        <v>17587400</v>
      </c>
      <c r="M10" s="21">
        <f t="shared" si="0"/>
        <v>13</v>
      </c>
      <c r="N10" s="21">
        <f t="shared" si="0"/>
        <v>20190000</v>
      </c>
      <c r="O10" s="21">
        <f t="shared" si="0"/>
        <v>41</v>
      </c>
      <c r="P10" s="21">
        <f t="shared" si="0"/>
        <v>63644300</v>
      </c>
      <c r="Q10" s="21"/>
      <c r="R10" s="20"/>
      <c r="S10" s="22"/>
    </row>
    <row r="11" spans="1:19" s="29" customFormat="1" x14ac:dyDescent="0.2">
      <c r="A11" s="24"/>
      <c r="B11" s="25" t="s">
        <v>22</v>
      </c>
      <c r="C11" s="26"/>
      <c r="D11" s="27"/>
      <c r="E11" s="27"/>
      <c r="F11" s="27">
        <f>F12+F31</f>
        <v>63412300</v>
      </c>
      <c r="G11" s="27">
        <f t="shared" ref="G11:H11" si="1">G12+G31</f>
        <v>16</v>
      </c>
      <c r="H11" s="27">
        <f t="shared" si="1"/>
        <v>22228900</v>
      </c>
      <c r="I11" s="27">
        <f>I12+I31</f>
        <v>17</v>
      </c>
      <c r="J11" s="27">
        <f t="shared" ref="J11:P11" si="2">J12+J31</f>
        <v>25866900</v>
      </c>
      <c r="K11" s="27">
        <f t="shared" si="2"/>
        <v>11</v>
      </c>
      <c r="L11" s="27">
        <f t="shared" si="2"/>
        <v>17587400</v>
      </c>
      <c r="M11" s="27">
        <f t="shared" si="2"/>
        <v>13</v>
      </c>
      <c r="N11" s="27">
        <f t="shared" si="2"/>
        <v>20190000</v>
      </c>
      <c r="O11" s="27">
        <f t="shared" si="2"/>
        <v>41</v>
      </c>
      <c r="P11" s="27">
        <f t="shared" si="2"/>
        <v>63644300</v>
      </c>
      <c r="Q11" s="27"/>
      <c r="R11" s="25"/>
      <c r="S11" s="28"/>
    </row>
    <row r="12" spans="1:19" s="33" customFormat="1" x14ac:dyDescent="0.2">
      <c r="A12" s="76" t="s">
        <v>23</v>
      </c>
      <c r="B12" s="76"/>
      <c r="C12" s="30"/>
      <c r="D12" s="30"/>
      <c r="E12" s="30"/>
      <c r="F12" s="30">
        <f>SUM(F13:F30)</f>
        <v>13103700</v>
      </c>
      <c r="G12" s="30">
        <f t="shared" ref="G12" si="3">SUM(G13:G30)</f>
        <v>9</v>
      </c>
      <c r="H12" s="30">
        <f>SUM(H13:H30)</f>
        <v>8094300</v>
      </c>
      <c r="I12" s="30">
        <f>SUM(I13:I30)</f>
        <v>9</v>
      </c>
      <c r="J12" s="30">
        <f t="shared" ref="J12:O12" si="4">SUM(J13:J30)</f>
        <v>8094300</v>
      </c>
      <c r="K12" s="30">
        <f t="shared" si="4"/>
        <v>5</v>
      </c>
      <c r="L12" s="30">
        <f t="shared" si="4"/>
        <v>3787400</v>
      </c>
      <c r="M12" s="30">
        <f t="shared" si="4"/>
        <v>7</v>
      </c>
      <c r="N12" s="30">
        <f t="shared" si="4"/>
        <v>1454000</v>
      </c>
      <c r="O12" s="30">
        <f t="shared" si="4"/>
        <v>21</v>
      </c>
      <c r="P12" s="30">
        <f>SUM(P13:P30)</f>
        <v>13335700</v>
      </c>
      <c r="Q12" s="30"/>
      <c r="R12" s="31"/>
      <c r="S12" s="32"/>
    </row>
    <row r="13" spans="1:19" s="42" customFormat="1" ht="72" x14ac:dyDescent="0.2">
      <c r="A13" s="34">
        <v>1</v>
      </c>
      <c r="B13" s="35" t="s">
        <v>24</v>
      </c>
      <c r="C13" s="36" t="s">
        <v>25</v>
      </c>
      <c r="D13" s="37"/>
      <c r="E13" s="37" t="s">
        <v>26</v>
      </c>
      <c r="F13" s="37">
        <v>990000</v>
      </c>
      <c r="G13" s="38">
        <v>1</v>
      </c>
      <c r="H13" s="37">
        <f>F13</f>
        <v>990000</v>
      </c>
      <c r="I13" s="37">
        <v>1</v>
      </c>
      <c r="J13" s="39">
        <v>990000</v>
      </c>
      <c r="K13" s="37"/>
      <c r="L13" s="39"/>
      <c r="M13" s="37"/>
      <c r="N13" s="39"/>
      <c r="O13" s="40">
        <f t="shared" ref="O13:O30" si="5">M13+K13+I13</f>
        <v>1</v>
      </c>
      <c r="P13" s="40">
        <f t="shared" ref="P13:P30" si="6">J13+L13+N13</f>
        <v>990000</v>
      </c>
      <c r="Q13" s="37"/>
      <c r="R13" s="35" t="s">
        <v>27</v>
      </c>
      <c r="S13" s="41" t="s">
        <v>28</v>
      </c>
    </row>
    <row r="14" spans="1:19" s="42" customFormat="1" ht="192" x14ac:dyDescent="0.2">
      <c r="A14" s="34">
        <v>2</v>
      </c>
      <c r="B14" s="35" t="s">
        <v>29</v>
      </c>
      <c r="C14" s="36" t="s">
        <v>25</v>
      </c>
      <c r="D14" s="37"/>
      <c r="E14" s="37" t="s">
        <v>26</v>
      </c>
      <c r="F14" s="37">
        <v>820000</v>
      </c>
      <c r="G14" s="38">
        <v>1</v>
      </c>
      <c r="H14" s="37">
        <f t="shared" ref="H14:H20" si="7">F14</f>
        <v>820000</v>
      </c>
      <c r="I14" s="37">
        <v>1</v>
      </c>
      <c r="J14" s="39">
        <v>820000</v>
      </c>
      <c r="K14" s="37"/>
      <c r="L14" s="39"/>
      <c r="M14" s="37"/>
      <c r="N14" s="39"/>
      <c r="O14" s="40">
        <f t="shared" si="5"/>
        <v>1</v>
      </c>
      <c r="P14" s="40">
        <f t="shared" si="6"/>
        <v>820000</v>
      </c>
      <c r="Q14" s="37">
        <v>2</v>
      </c>
      <c r="R14" s="35" t="s">
        <v>30</v>
      </c>
      <c r="S14" s="41" t="s">
        <v>31</v>
      </c>
    </row>
    <row r="15" spans="1:19" s="42" customFormat="1" ht="96" x14ac:dyDescent="0.2">
      <c r="A15" s="34">
        <v>3</v>
      </c>
      <c r="B15" s="35" t="s">
        <v>32</v>
      </c>
      <c r="C15" s="36" t="s">
        <v>25</v>
      </c>
      <c r="D15" s="37"/>
      <c r="E15" s="37" t="s">
        <v>26</v>
      </c>
      <c r="F15" s="37">
        <v>790000</v>
      </c>
      <c r="G15" s="38">
        <v>1</v>
      </c>
      <c r="H15" s="37">
        <f t="shared" si="7"/>
        <v>790000</v>
      </c>
      <c r="I15" s="37">
        <v>1</v>
      </c>
      <c r="J15" s="39">
        <v>790000</v>
      </c>
      <c r="K15" s="37"/>
      <c r="L15" s="39"/>
      <c r="M15" s="37"/>
      <c r="N15" s="39"/>
      <c r="O15" s="40">
        <f t="shared" si="5"/>
        <v>1</v>
      </c>
      <c r="P15" s="40">
        <f t="shared" si="6"/>
        <v>790000</v>
      </c>
      <c r="Q15" s="37" t="s">
        <v>33</v>
      </c>
      <c r="R15" s="35" t="s">
        <v>34</v>
      </c>
      <c r="S15" s="41" t="s">
        <v>35</v>
      </c>
    </row>
    <row r="16" spans="1:19" s="42" customFormat="1" ht="120" x14ac:dyDescent="0.2">
      <c r="A16" s="34">
        <v>4</v>
      </c>
      <c r="B16" s="35" t="s">
        <v>36</v>
      </c>
      <c r="C16" s="36" t="s">
        <v>25</v>
      </c>
      <c r="D16" s="37"/>
      <c r="E16" s="37" t="s">
        <v>26</v>
      </c>
      <c r="F16" s="37">
        <v>786100</v>
      </c>
      <c r="G16" s="38">
        <v>1</v>
      </c>
      <c r="H16" s="37">
        <f t="shared" si="7"/>
        <v>786100</v>
      </c>
      <c r="I16" s="37">
        <v>1</v>
      </c>
      <c r="J16" s="39">
        <v>786100</v>
      </c>
      <c r="K16" s="37"/>
      <c r="L16" s="39"/>
      <c r="M16" s="37"/>
      <c r="N16" s="39"/>
      <c r="O16" s="40">
        <f t="shared" si="5"/>
        <v>1</v>
      </c>
      <c r="P16" s="40">
        <f t="shared" si="6"/>
        <v>786100</v>
      </c>
      <c r="Q16" s="37" t="s">
        <v>33</v>
      </c>
      <c r="R16" s="35" t="s">
        <v>34</v>
      </c>
      <c r="S16" s="41" t="s">
        <v>37</v>
      </c>
    </row>
    <row r="17" spans="1:19" s="42" customFormat="1" ht="72" x14ac:dyDescent="0.2">
      <c r="A17" s="34">
        <v>5</v>
      </c>
      <c r="B17" s="35" t="s">
        <v>38</v>
      </c>
      <c r="C17" s="43" t="s">
        <v>39</v>
      </c>
      <c r="D17" s="37"/>
      <c r="E17" s="37" t="s">
        <v>26</v>
      </c>
      <c r="F17" s="37">
        <v>940000</v>
      </c>
      <c r="G17" s="38">
        <v>1</v>
      </c>
      <c r="H17" s="37">
        <f t="shared" si="7"/>
        <v>940000</v>
      </c>
      <c r="I17" s="37">
        <v>1</v>
      </c>
      <c r="J17" s="39">
        <v>940000</v>
      </c>
      <c r="K17" s="37"/>
      <c r="L17" s="39"/>
      <c r="M17" s="37"/>
      <c r="N17" s="39"/>
      <c r="O17" s="40">
        <f t="shared" si="5"/>
        <v>1</v>
      </c>
      <c r="P17" s="40">
        <f t="shared" si="6"/>
        <v>940000</v>
      </c>
      <c r="Q17" s="37"/>
      <c r="R17" s="35" t="s">
        <v>40</v>
      </c>
      <c r="S17" s="41" t="s">
        <v>41</v>
      </c>
    </row>
    <row r="18" spans="1:19" s="42" customFormat="1" ht="144" x14ac:dyDescent="0.2">
      <c r="A18" s="34">
        <v>6</v>
      </c>
      <c r="B18" s="35" t="s">
        <v>42</v>
      </c>
      <c r="C18" s="36" t="s">
        <v>25</v>
      </c>
      <c r="D18" s="37"/>
      <c r="E18" s="37" t="s">
        <v>26</v>
      </c>
      <c r="F18" s="37">
        <v>900000</v>
      </c>
      <c r="G18" s="38">
        <v>1</v>
      </c>
      <c r="H18" s="37">
        <f t="shared" si="7"/>
        <v>900000</v>
      </c>
      <c r="I18" s="37">
        <v>1</v>
      </c>
      <c r="J18" s="39">
        <v>900000</v>
      </c>
      <c r="K18" s="37"/>
      <c r="L18" s="39"/>
      <c r="M18" s="37"/>
      <c r="N18" s="39"/>
      <c r="O18" s="40">
        <f t="shared" si="5"/>
        <v>1</v>
      </c>
      <c r="P18" s="40">
        <f t="shared" si="6"/>
        <v>900000</v>
      </c>
      <c r="Q18" s="37">
        <v>2</v>
      </c>
      <c r="R18" s="35" t="s">
        <v>43</v>
      </c>
      <c r="S18" s="41" t="s">
        <v>44</v>
      </c>
    </row>
    <row r="19" spans="1:19" s="42" customFormat="1" ht="192" x14ac:dyDescent="0.2">
      <c r="A19" s="34">
        <v>7</v>
      </c>
      <c r="B19" s="35" t="s">
        <v>45</v>
      </c>
      <c r="C19" s="37"/>
      <c r="D19" s="37"/>
      <c r="E19" s="37" t="s">
        <v>26</v>
      </c>
      <c r="F19" s="37">
        <v>997200</v>
      </c>
      <c r="G19" s="38">
        <v>1</v>
      </c>
      <c r="H19" s="37">
        <f t="shared" si="7"/>
        <v>997200</v>
      </c>
      <c r="I19" s="37">
        <v>1</v>
      </c>
      <c r="J19" s="39">
        <v>997200</v>
      </c>
      <c r="K19" s="37"/>
      <c r="L19" s="39"/>
      <c r="M19" s="37"/>
      <c r="N19" s="39"/>
      <c r="O19" s="40">
        <f t="shared" si="5"/>
        <v>1</v>
      </c>
      <c r="P19" s="40">
        <f t="shared" si="6"/>
        <v>997200</v>
      </c>
      <c r="Q19" s="37">
        <v>2</v>
      </c>
      <c r="R19" s="35" t="s">
        <v>46</v>
      </c>
      <c r="S19" s="41" t="s">
        <v>47</v>
      </c>
    </row>
    <row r="20" spans="1:19" s="42" customFormat="1" ht="168" x14ac:dyDescent="0.2">
      <c r="A20" s="34">
        <v>8</v>
      </c>
      <c r="B20" s="35" t="s">
        <v>48</v>
      </c>
      <c r="C20" s="36" t="s">
        <v>25</v>
      </c>
      <c r="D20" s="37"/>
      <c r="E20" s="37" t="s">
        <v>26</v>
      </c>
      <c r="F20" s="37">
        <v>996000</v>
      </c>
      <c r="G20" s="38">
        <v>1</v>
      </c>
      <c r="H20" s="37">
        <f t="shared" si="7"/>
        <v>996000</v>
      </c>
      <c r="I20" s="37">
        <v>1</v>
      </c>
      <c r="J20" s="39">
        <v>996000</v>
      </c>
      <c r="K20" s="37"/>
      <c r="L20" s="39"/>
      <c r="M20" s="37"/>
      <c r="N20" s="39"/>
      <c r="O20" s="40">
        <f t="shared" si="5"/>
        <v>1</v>
      </c>
      <c r="P20" s="40">
        <f t="shared" si="6"/>
        <v>996000</v>
      </c>
      <c r="Q20" s="37">
        <v>2</v>
      </c>
      <c r="R20" s="35" t="s">
        <v>43</v>
      </c>
      <c r="S20" s="41" t="s">
        <v>49</v>
      </c>
    </row>
    <row r="21" spans="1:19" s="42" customFormat="1" ht="336" x14ac:dyDescent="0.2">
      <c r="A21" s="34">
        <v>9</v>
      </c>
      <c r="B21" s="35" t="s">
        <v>50</v>
      </c>
      <c r="C21" s="43" t="s">
        <v>39</v>
      </c>
      <c r="D21" s="37"/>
      <c r="E21" s="37" t="s">
        <v>26</v>
      </c>
      <c r="F21" s="37">
        <v>875000</v>
      </c>
      <c r="G21" s="38">
        <v>1</v>
      </c>
      <c r="H21" s="37">
        <f>F21</f>
        <v>875000</v>
      </c>
      <c r="I21" s="37">
        <v>1</v>
      </c>
      <c r="J21" s="39">
        <v>875000</v>
      </c>
      <c r="K21" s="37"/>
      <c r="L21" s="39"/>
      <c r="M21" s="37"/>
      <c r="N21" s="39"/>
      <c r="O21" s="40">
        <f t="shared" si="5"/>
        <v>1</v>
      </c>
      <c r="P21" s="40">
        <f t="shared" si="6"/>
        <v>875000</v>
      </c>
      <c r="Q21" s="37"/>
      <c r="R21" s="35"/>
      <c r="S21" s="41" t="s">
        <v>51</v>
      </c>
    </row>
    <row r="22" spans="1:19" s="49" customFormat="1" ht="21" customHeight="1" x14ac:dyDescent="0.2">
      <c r="A22" s="44">
        <v>10</v>
      </c>
      <c r="B22" s="45" t="s">
        <v>52</v>
      </c>
      <c r="C22" s="43" t="s">
        <v>39</v>
      </c>
      <c r="D22" s="46"/>
      <c r="E22" s="46" t="s">
        <v>53</v>
      </c>
      <c r="F22" s="46">
        <v>500000</v>
      </c>
      <c r="G22" s="46"/>
      <c r="H22" s="46"/>
      <c r="I22" s="47"/>
      <c r="J22" s="47"/>
      <c r="K22" s="40">
        <v>1</v>
      </c>
      <c r="L22" s="40">
        <v>500000</v>
      </c>
      <c r="M22" s="40"/>
      <c r="N22" s="40"/>
      <c r="O22" s="40">
        <f t="shared" si="5"/>
        <v>1</v>
      </c>
      <c r="P22" s="40">
        <f t="shared" si="6"/>
        <v>500000</v>
      </c>
      <c r="Q22" s="46">
        <v>2</v>
      </c>
      <c r="R22" s="48"/>
      <c r="S22" s="72" t="s">
        <v>54</v>
      </c>
    </row>
    <row r="23" spans="1:19" s="49" customFormat="1" x14ac:dyDescent="0.2">
      <c r="A23" s="44">
        <v>11</v>
      </c>
      <c r="B23" s="45" t="s">
        <v>55</v>
      </c>
      <c r="C23" s="43" t="s">
        <v>39</v>
      </c>
      <c r="D23" s="46"/>
      <c r="E23" s="46" t="s">
        <v>53</v>
      </c>
      <c r="F23" s="46">
        <v>120000</v>
      </c>
      <c r="G23" s="46"/>
      <c r="H23" s="46"/>
      <c r="I23" s="47"/>
      <c r="J23" s="47"/>
      <c r="K23" s="40"/>
      <c r="L23" s="40"/>
      <c r="M23" s="40">
        <v>2</v>
      </c>
      <c r="N23" s="40">
        <f>F23*M23</f>
        <v>240000</v>
      </c>
      <c r="O23" s="40">
        <f t="shared" si="5"/>
        <v>2</v>
      </c>
      <c r="P23" s="40">
        <f t="shared" si="6"/>
        <v>240000</v>
      </c>
      <c r="Q23" s="46">
        <v>2</v>
      </c>
      <c r="R23" s="48"/>
      <c r="S23" s="72"/>
    </row>
    <row r="24" spans="1:19" s="49" customFormat="1" x14ac:dyDescent="0.2">
      <c r="A24" s="44">
        <v>12</v>
      </c>
      <c r="B24" s="35" t="s">
        <v>56</v>
      </c>
      <c r="C24" s="43" t="s">
        <v>39</v>
      </c>
      <c r="D24" s="46"/>
      <c r="E24" s="46" t="s">
        <v>53</v>
      </c>
      <c r="F24" s="46">
        <v>32000</v>
      </c>
      <c r="G24" s="46"/>
      <c r="H24" s="46"/>
      <c r="I24" s="47"/>
      <c r="J24" s="47"/>
      <c r="K24" s="40"/>
      <c r="L24" s="40"/>
      <c r="M24" s="40">
        <v>2</v>
      </c>
      <c r="N24" s="40">
        <f>F24*M24</f>
        <v>64000</v>
      </c>
      <c r="O24" s="40">
        <f t="shared" si="5"/>
        <v>2</v>
      </c>
      <c r="P24" s="40">
        <f t="shared" si="6"/>
        <v>64000</v>
      </c>
      <c r="Q24" s="46">
        <v>2</v>
      </c>
      <c r="R24" s="48"/>
      <c r="S24" s="72"/>
    </row>
    <row r="25" spans="1:19" s="49" customFormat="1" x14ac:dyDescent="0.2">
      <c r="A25" s="44">
        <v>13</v>
      </c>
      <c r="B25" s="45" t="s">
        <v>57</v>
      </c>
      <c r="C25" s="43" t="s">
        <v>39</v>
      </c>
      <c r="D25" s="46"/>
      <c r="E25" s="46" t="s">
        <v>58</v>
      </c>
      <c r="F25" s="46">
        <v>80000</v>
      </c>
      <c r="G25" s="46"/>
      <c r="H25" s="46"/>
      <c r="I25" s="47"/>
      <c r="J25" s="47"/>
      <c r="K25" s="40"/>
      <c r="L25" s="40"/>
      <c r="M25" s="40">
        <v>2</v>
      </c>
      <c r="N25" s="40">
        <f>F25*M25</f>
        <v>160000</v>
      </c>
      <c r="O25" s="40">
        <f t="shared" si="5"/>
        <v>2</v>
      </c>
      <c r="P25" s="40">
        <f t="shared" si="6"/>
        <v>160000</v>
      </c>
      <c r="Q25" s="46">
        <v>1</v>
      </c>
      <c r="R25" s="48"/>
      <c r="S25" s="72"/>
    </row>
    <row r="26" spans="1:19" s="49" customFormat="1" ht="360" x14ac:dyDescent="0.2">
      <c r="A26" s="44">
        <v>14</v>
      </c>
      <c r="B26" s="45" t="s">
        <v>59</v>
      </c>
      <c r="C26" s="50" t="s">
        <v>39</v>
      </c>
      <c r="D26" s="46"/>
      <c r="E26" s="46" t="s">
        <v>26</v>
      </c>
      <c r="F26" s="46">
        <v>980000</v>
      </c>
      <c r="G26" s="46"/>
      <c r="H26" s="46"/>
      <c r="I26" s="47"/>
      <c r="J26" s="47"/>
      <c r="K26" s="40">
        <v>1</v>
      </c>
      <c r="L26" s="40">
        <v>980000</v>
      </c>
      <c r="M26" s="40"/>
      <c r="N26" s="40"/>
      <c r="O26" s="40">
        <f t="shared" si="5"/>
        <v>1</v>
      </c>
      <c r="P26" s="40">
        <f t="shared" si="6"/>
        <v>980000</v>
      </c>
      <c r="Q26" s="46"/>
      <c r="R26" s="48"/>
      <c r="S26" s="51" t="s">
        <v>60</v>
      </c>
    </row>
    <row r="27" spans="1:19" s="49" customFormat="1" ht="48" x14ac:dyDescent="0.2">
      <c r="A27" s="44">
        <v>15</v>
      </c>
      <c r="B27" s="45" t="s">
        <v>61</v>
      </c>
      <c r="C27" s="50" t="s">
        <v>39</v>
      </c>
      <c r="D27" s="46"/>
      <c r="E27" s="46"/>
      <c r="F27" s="46">
        <v>990000</v>
      </c>
      <c r="G27" s="46"/>
      <c r="H27" s="46"/>
      <c r="I27" s="47"/>
      <c r="J27" s="47"/>
      <c r="K27" s="40"/>
      <c r="L27" s="40"/>
      <c r="M27" s="40">
        <v>1</v>
      </c>
      <c r="N27" s="40">
        <v>990000</v>
      </c>
      <c r="O27" s="40">
        <f t="shared" si="5"/>
        <v>1</v>
      </c>
      <c r="P27" s="40">
        <f t="shared" si="6"/>
        <v>990000</v>
      </c>
      <c r="Q27" s="46"/>
      <c r="R27" s="48"/>
      <c r="S27" s="51"/>
    </row>
    <row r="28" spans="1:19" s="49" customFormat="1" ht="216" x14ac:dyDescent="0.2">
      <c r="A28" s="44">
        <v>16</v>
      </c>
      <c r="B28" s="45" t="s">
        <v>62</v>
      </c>
      <c r="C28" s="50" t="s">
        <v>39</v>
      </c>
      <c r="D28" s="46"/>
      <c r="E28" s="46" t="s">
        <v>26</v>
      </c>
      <c r="F28" s="46">
        <v>357400</v>
      </c>
      <c r="G28" s="46"/>
      <c r="H28" s="46"/>
      <c r="I28" s="47"/>
      <c r="J28" s="47"/>
      <c r="K28" s="40">
        <v>1</v>
      </c>
      <c r="L28" s="40">
        <v>357400</v>
      </c>
      <c r="M28" s="40"/>
      <c r="N28" s="40"/>
      <c r="O28" s="40">
        <f t="shared" si="5"/>
        <v>1</v>
      </c>
      <c r="P28" s="40">
        <f t="shared" si="6"/>
        <v>357400</v>
      </c>
      <c r="Q28" s="46"/>
      <c r="R28" s="48" t="s">
        <v>63</v>
      </c>
      <c r="S28" s="51" t="s">
        <v>64</v>
      </c>
    </row>
    <row r="29" spans="1:19" s="49" customFormat="1" ht="144" x14ac:dyDescent="0.2">
      <c r="A29" s="44">
        <v>17</v>
      </c>
      <c r="B29" s="45" t="s">
        <v>65</v>
      </c>
      <c r="C29" s="43" t="s">
        <v>39</v>
      </c>
      <c r="D29" s="46"/>
      <c r="E29" s="46" t="s">
        <v>26</v>
      </c>
      <c r="F29" s="46">
        <v>960000</v>
      </c>
      <c r="G29" s="46"/>
      <c r="H29" s="46"/>
      <c r="I29" s="47"/>
      <c r="J29" s="47"/>
      <c r="K29" s="40">
        <v>1</v>
      </c>
      <c r="L29" s="40">
        <v>960000</v>
      </c>
      <c r="M29" s="40"/>
      <c r="N29" s="40"/>
      <c r="O29" s="40">
        <f t="shared" si="5"/>
        <v>1</v>
      </c>
      <c r="P29" s="40">
        <f t="shared" si="6"/>
        <v>960000</v>
      </c>
      <c r="Q29" s="46">
        <v>2</v>
      </c>
      <c r="R29" s="48" t="s">
        <v>43</v>
      </c>
      <c r="S29" s="51" t="s">
        <v>66</v>
      </c>
    </row>
    <row r="30" spans="1:19" s="49" customFormat="1" ht="144" x14ac:dyDescent="0.2">
      <c r="A30" s="44">
        <v>18</v>
      </c>
      <c r="B30" s="45" t="s">
        <v>67</v>
      </c>
      <c r="C30" s="52" t="s">
        <v>25</v>
      </c>
      <c r="D30" s="46"/>
      <c r="E30" s="46" t="s">
        <v>26</v>
      </c>
      <c r="F30" s="46">
        <v>990000</v>
      </c>
      <c r="G30" s="46"/>
      <c r="H30" s="46"/>
      <c r="I30" s="47"/>
      <c r="J30" s="47"/>
      <c r="K30" s="40">
        <v>1</v>
      </c>
      <c r="L30" s="40">
        <v>990000</v>
      </c>
      <c r="M30" s="40"/>
      <c r="N30" s="40"/>
      <c r="O30" s="40">
        <f t="shared" si="5"/>
        <v>1</v>
      </c>
      <c r="P30" s="40">
        <f t="shared" si="6"/>
        <v>990000</v>
      </c>
      <c r="Q30" s="46" t="s">
        <v>33</v>
      </c>
      <c r="R30" s="48" t="s">
        <v>34</v>
      </c>
      <c r="S30" s="51" t="s">
        <v>68</v>
      </c>
    </row>
    <row r="31" spans="1:19" s="33" customFormat="1" x14ac:dyDescent="0.2">
      <c r="A31" s="76" t="s">
        <v>69</v>
      </c>
      <c r="B31" s="76"/>
      <c r="C31" s="30"/>
      <c r="D31" s="30"/>
      <c r="E31" s="30"/>
      <c r="F31" s="30">
        <f t="shared" ref="F31:H31" si="8">SUM(F32:F51)</f>
        <v>50308600</v>
      </c>
      <c r="G31" s="30">
        <f t="shared" si="8"/>
        <v>7</v>
      </c>
      <c r="H31" s="30">
        <f t="shared" si="8"/>
        <v>14134600</v>
      </c>
      <c r="I31" s="30">
        <f>SUM(I32:I51)</f>
        <v>8</v>
      </c>
      <c r="J31" s="30">
        <f t="shared" ref="J31:O31" si="9">SUM(J32:J51)</f>
        <v>17772600</v>
      </c>
      <c r="K31" s="30">
        <f t="shared" si="9"/>
        <v>6</v>
      </c>
      <c r="L31" s="30">
        <f t="shared" si="9"/>
        <v>13800000</v>
      </c>
      <c r="M31" s="30">
        <f t="shared" si="9"/>
        <v>6</v>
      </c>
      <c r="N31" s="30">
        <f t="shared" si="9"/>
        <v>18736000</v>
      </c>
      <c r="O31" s="30">
        <f t="shared" si="9"/>
        <v>20</v>
      </c>
      <c r="P31" s="30">
        <f>SUM(P32:P51)</f>
        <v>50308600</v>
      </c>
      <c r="Q31" s="30"/>
      <c r="R31" s="31"/>
      <c r="S31" s="32"/>
    </row>
    <row r="32" spans="1:19" s="54" customFormat="1" ht="144" x14ac:dyDescent="0.25">
      <c r="A32" s="34">
        <v>1</v>
      </c>
      <c r="B32" s="35" t="s">
        <v>70</v>
      </c>
      <c r="C32" s="36" t="s">
        <v>25</v>
      </c>
      <c r="D32" s="53"/>
      <c r="E32" s="37" t="s">
        <v>26</v>
      </c>
      <c r="F32" s="37">
        <v>1700000</v>
      </c>
      <c r="G32" s="38">
        <v>1</v>
      </c>
      <c r="H32" s="53">
        <f t="shared" ref="H32:H38" si="10">F32</f>
        <v>1700000</v>
      </c>
      <c r="I32" s="37">
        <v>1</v>
      </c>
      <c r="J32" s="39">
        <v>1700000</v>
      </c>
      <c r="K32" s="37"/>
      <c r="L32" s="39"/>
      <c r="M32" s="37"/>
      <c r="N32" s="39"/>
      <c r="O32" s="40">
        <f t="shared" ref="O32:O51" si="11">M32+K32+I32</f>
        <v>1</v>
      </c>
      <c r="P32" s="40">
        <f t="shared" ref="P32:P51" si="12">J32+L32+N32</f>
        <v>1700000</v>
      </c>
      <c r="Q32" s="37">
        <v>2</v>
      </c>
      <c r="R32" s="35" t="s">
        <v>71</v>
      </c>
      <c r="S32" s="41" t="s">
        <v>72</v>
      </c>
    </row>
    <row r="33" spans="1:19" s="54" customFormat="1" ht="168" x14ac:dyDescent="0.25">
      <c r="A33" s="34">
        <v>2</v>
      </c>
      <c r="B33" s="35" t="s">
        <v>73</v>
      </c>
      <c r="C33" s="43" t="s">
        <v>39</v>
      </c>
      <c r="D33" s="53"/>
      <c r="E33" s="37" t="s">
        <v>26</v>
      </c>
      <c r="F33" s="53">
        <v>1434600</v>
      </c>
      <c r="G33" s="38">
        <v>1</v>
      </c>
      <c r="H33" s="53">
        <f t="shared" si="10"/>
        <v>1434600</v>
      </c>
      <c r="I33" s="37">
        <v>1</v>
      </c>
      <c r="J33" s="39">
        <v>1434600</v>
      </c>
      <c r="K33" s="37"/>
      <c r="L33" s="39"/>
      <c r="M33" s="37"/>
      <c r="N33" s="39"/>
      <c r="O33" s="40">
        <f t="shared" si="11"/>
        <v>1</v>
      </c>
      <c r="P33" s="40">
        <f t="shared" si="12"/>
        <v>1434600</v>
      </c>
      <c r="Q33" s="53"/>
      <c r="R33" s="35" t="s">
        <v>74</v>
      </c>
      <c r="S33" s="41" t="s">
        <v>75</v>
      </c>
    </row>
    <row r="34" spans="1:19" s="54" customFormat="1" ht="72" x14ac:dyDescent="0.25">
      <c r="A34" s="34">
        <v>3</v>
      </c>
      <c r="B34" s="35" t="s">
        <v>76</v>
      </c>
      <c r="C34" s="43" t="s">
        <v>39</v>
      </c>
      <c r="D34" s="53"/>
      <c r="E34" s="37" t="s">
        <v>26</v>
      </c>
      <c r="F34" s="53">
        <v>1700000</v>
      </c>
      <c r="G34" s="38">
        <v>1</v>
      </c>
      <c r="H34" s="53">
        <f t="shared" si="10"/>
        <v>1700000</v>
      </c>
      <c r="I34" s="37">
        <v>1</v>
      </c>
      <c r="J34" s="39">
        <v>1700000</v>
      </c>
      <c r="K34" s="37"/>
      <c r="L34" s="39"/>
      <c r="M34" s="37"/>
      <c r="N34" s="39"/>
      <c r="O34" s="40">
        <f t="shared" si="11"/>
        <v>1</v>
      </c>
      <c r="P34" s="40">
        <f t="shared" si="12"/>
        <v>1700000</v>
      </c>
      <c r="Q34" s="53"/>
      <c r="R34" s="35" t="s">
        <v>77</v>
      </c>
      <c r="S34" s="41" t="s">
        <v>78</v>
      </c>
    </row>
    <row r="35" spans="1:19" s="54" customFormat="1" ht="144" x14ac:dyDescent="0.25">
      <c r="A35" s="34">
        <v>4</v>
      </c>
      <c r="B35" s="35" t="s">
        <v>79</v>
      </c>
      <c r="C35" s="43" t="s">
        <v>39</v>
      </c>
      <c r="D35" s="53"/>
      <c r="E35" s="37" t="s">
        <v>26</v>
      </c>
      <c r="F35" s="53">
        <v>1300000</v>
      </c>
      <c r="G35" s="38">
        <v>1</v>
      </c>
      <c r="H35" s="53">
        <f t="shared" si="10"/>
        <v>1300000</v>
      </c>
      <c r="I35" s="37">
        <v>1</v>
      </c>
      <c r="J35" s="39">
        <v>1300000</v>
      </c>
      <c r="K35" s="37"/>
      <c r="L35" s="39"/>
      <c r="M35" s="37"/>
      <c r="N35" s="39"/>
      <c r="O35" s="40">
        <f t="shared" si="11"/>
        <v>1</v>
      </c>
      <c r="P35" s="40">
        <f t="shared" si="12"/>
        <v>1300000</v>
      </c>
      <c r="Q35" s="53"/>
      <c r="R35" s="35"/>
      <c r="S35" s="41" t="s">
        <v>80</v>
      </c>
    </row>
    <row r="36" spans="1:19" s="54" customFormat="1" ht="264" x14ac:dyDescent="0.25">
      <c r="A36" s="34">
        <v>5</v>
      </c>
      <c r="B36" s="35" t="s">
        <v>81</v>
      </c>
      <c r="C36" s="36" t="s">
        <v>25</v>
      </c>
      <c r="D36" s="53"/>
      <c r="E36" s="37" t="s">
        <v>26</v>
      </c>
      <c r="F36" s="53">
        <v>1800000</v>
      </c>
      <c r="G36" s="38">
        <v>1</v>
      </c>
      <c r="H36" s="53">
        <f t="shared" si="10"/>
        <v>1800000</v>
      </c>
      <c r="I36" s="37">
        <v>1</v>
      </c>
      <c r="J36" s="39">
        <v>1800000</v>
      </c>
      <c r="K36" s="37"/>
      <c r="L36" s="39"/>
      <c r="M36" s="37"/>
      <c r="N36" s="39"/>
      <c r="O36" s="40">
        <f t="shared" si="11"/>
        <v>1</v>
      </c>
      <c r="P36" s="40">
        <f t="shared" si="12"/>
        <v>1800000</v>
      </c>
      <c r="Q36" s="37"/>
      <c r="R36" s="35" t="s">
        <v>82</v>
      </c>
      <c r="S36" s="41" t="s">
        <v>83</v>
      </c>
    </row>
    <row r="37" spans="1:19" s="54" customFormat="1" ht="144" x14ac:dyDescent="0.25">
      <c r="A37" s="34">
        <v>6</v>
      </c>
      <c r="B37" s="35" t="s">
        <v>84</v>
      </c>
      <c r="C37" s="36" t="s">
        <v>25</v>
      </c>
      <c r="D37" s="53"/>
      <c r="E37" s="37" t="s">
        <v>26</v>
      </c>
      <c r="F37" s="37">
        <v>2500000</v>
      </c>
      <c r="G37" s="38">
        <v>1</v>
      </c>
      <c r="H37" s="53">
        <f t="shared" si="10"/>
        <v>2500000</v>
      </c>
      <c r="I37" s="37">
        <v>1</v>
      </c>
      <c r="J37" s="39">
        <v>2500000</v>
      </c>
      <c r="K37" s="37"/>
      <c r="L37" s="39"/>
      <c r="M37" s="37"/>
      <c r="N37" s="39"/>
      <c r="O37" s="40">
        <f t="shared" si="11"/>
        <v>1</v>
      </c>
      <c r="P37" s="40">
        <f t="shared" si="12"/>
        <v>2500000</v>
      </c>
      <c r="Q37" s="37">
        <v>2</v>
      </c>
      <c r="R37" s="35" t="s">
        <v>71</v>
      </c>
      <c r="S37" s="41" t="s">
        <v>85</v>
      </c>
    </row>
    <row r="38" spans="1:19" s="54" customFormat="1" ht="144" x14ac:dyDescent="0.25">
      <c r="A38" s="34">
        <v>7</v>
      </c>
      <c r="B38" s="35" t="s">
        <v>86</v>
      </c>
      <c r="C38" s="36" t="s">
        <v>25</v>
      </c>
      <c r="D38" s="53"/>
      <c r="E38" s="37" t="s">
        <v>26</v>
      </c>
      <c r="F38" s="37">
        <v>3700000</v>
      </c>
      <c r="G38" s="38">
        <v>1</v>
      </c>
      <c r="H38" s="53">
        <f t="shared" si="10"/>
        <v>3700000</v>
      </c>
      <c r="I38" s="37">
        <v>1</v>
      </c>
      <c r="J38" s="39">
        <v>3700000</v>
      </c>
      <c r="K38" s="37"/>
      <c r="L38" s="39"/>
      <c r="M38" s="37"/>
      <c r="N38" s="39"/>
      <c r="O38" s="40">
        <f t="shared" si="11"/>
        <v>1</v>
      </c>
      <c r="P38" s="40">
        <f t="shared" si="12"/>
        <v>3700000</v>
      </c>
      <c r="Q38" s="37">
        <v>2</v>
      </c>
      <c r="R38" s="35" t="s">
        <v>87</v>
      </c>
      <c r="S38" s="41" t="s">
        <v>88</v>
      </c>
    </row>
    <row r="39" spans="1:19" s="54" customFormat="1" ht="96" x14ac:dyDescent="0.25">
      <c r="A39" s="34">
        <v>8</v>
      </c>
      <c r="B39" s="35" t="s">
        <v>89</v>
      </c>
      <c r="C39" s="36" t="s">
        <v>25</v>
      </c>
      <c r="D39" s="53"/>
      <c r="E39" s="37" t="s">
        <v>26</v>
      </c>
      <c r="F39" s="53">
        <v>3638000</v>
      </c>
      <c r="G39" s="38"/>
      <c r="H39" s="53"/>
      <c r="I39" s="37">
        <v>1</v>
      </c>
      <c r="J39" s="39">
        <v>3638000</v>
      </c>
      <c r="K39" s="37"/>
      <c r="L39" s="39"/>
      <c r="M39" s="37"/>
      <c r="N39" s="39"/>
      <c r="O39" s="40">
        <f t="shared" si="11"/>
        <v>1</v>
      </c>
      <c r="P39" s="40">
        <f t="shared" si="12"/>
        <v>3638000</v>
      </c>
      <c r="Q39" s="53"/>
      <c r="R39" s="35" t="s">
        <v>27</v>
      </c>
      <c r="S39" s="41" t="s">
        <v>90</v>
      </c>
    </row>
    <row r="40" spans="1:19" s="57" customFormat="1" ht="409.5" x14ac:dyDescent="0.25">
      <c r="A40" s="44">
        <v>9</v>
      </c>
      <c r="B40" s="45" t="s">
        <v>91</v>
      </c>
      <c r="C40" s="50" t="s">
        <v>39</v>
      </c>
      <c r="D40" s="55"/>
      <c r="E40" s="46" t="s">
        <v>26</v>
      </c>
      <c r="F40" s="55">
        <v>2000000</v>
      </c>
      <c r="G40" s="55"/>
      <c r="H40" s="55"/>
      <c r="I40" s="47"/>
      <c r="J40" s="47"/>
      <c r="K40" s="40">
        <v>1</v>
      </c>
      <c r="L40" s="40">
        <v>2000000</v>
      </c>
      <c r="M40" s="40"/>
      <c r="N40" s="40"/>
      <c r="O40" s="40">
        <f t="shared" si="11"/>
        <v>1</v>
      </c>
      <c r="P40" s="40">
        <f t="shared" si="12"/>
        <v>2000000</v>
      </c>
      <c r="Q40" s="55"/>
      <c r="R40" s="56"/>
      <c r="S40" s="51" t="s">
        <v>92</v>
      </c>
    </row>
    <row r="41" spans="1:19" s="57" customFormat="1" ht="48" x14ac:dyDescent="0.25">
      <c r="A41" s="44">
        <v>10</v>
      </c>
      <c r="B41" s="45" t="s">
        <v>93</v>
      </c>
      <c r="C41" s="55"/>
      <c r="D41" s="55"/>
      <c r="E41" s="46" t="s">
        <v>26</v>
      </c>
      <c r="F41" s="55">
        <v>2000000</v>
      </c>
      <c r="G41" s="55"/>
      <c r="H41" s="55"/>
      <c r="I41" s="47"/>
      <c r="J41" s="47"/>
      <c r="K41" s="40">
        <v>1</v>
      </c>
      <c r="L41" s="40">
        <v>2000000</v>
      </c>
      <c r="M41" s="40"/>
      <c r="N41" s="40"/>
      <c r="O41" s="40">
        <f t="shared" si="11"/>
        <v>1</v>
      </c>
      <c r="P41" s="40">
        <f t="shared" si="12"/>
        <v>2000000</v>
      </c>
      <c r="Q41" s="55"/>
      <c r="R41" s="56"/>
      <c r="S41" s="51"/>
    </row>
    <row r="42" spans="1:19" s="57" customFormat="1" ht="120" x14ac:dyDescent="0.25">
      <c r="A42" s="44">
        <v>11</v>
      </c>
      <c r="B42" s="45" t="s">
        <v>94</v>
      </c>
      <c r="C42" s="52" t="s">
        <v>25</v>
      </c>
      <c r="D42" s="55"/>
      <c r="E42" s="46" t="s">
        <v>26</v>
      </c>
      <c r="F42" s="46">
        <v>1000000</v>
      </c>
      <c r="G42" s="55"/>
      <c r="H42" s="55"/>
      <c r="I42" s="47"/>
      <c r="J42" s="47"/>
      <c r="K42" s="40">
        <v>1</v>
      </c>
      <c r="L42" s="40">
        <v>1000000</v>
      </c>
      <c r="M42" s="40"/>
      <c r="N42" s="40"/>
      <c r="O42" s="40">
        <f t="shared" si="11"/>
        <v>1</v>
      </c>
      <c r="P42" s="40">
        <f t="shared" si="12"/>
        <v>1000000</v>
      </c>
      <c r="Q42" s="46">
        <v>2</v>
      </c>
      <c r="R42" s="56" t="s">
        <v>43</v>
      </c>
      <c r="S42" s="51" t="s">
        <v>95</v>
      </c>
    </row>
    <row r="43" spans="1:19" s="57" customFormat="1" ht="120" x14ac:dyDescent="0.25">
      <c r="A43" s="44">
        <v>12</v>
      </c>
      <c r="B43" s="45" t="s">
        <v>96</v>
      </c>
      <c r="C43" s="52" t="s">
        <v>25</v>
      </c>
      <c r="D43" s="55"/>
      <c r="E43" s="46" t="s">
        <v>26</v>
      </c>
      <c r="F43" s="55">
        <v>1550000</v>
      </c>
      <c r="G43" s="55"/>
      <c r="H43" s="55"/>
      <c r="I43" s="47"/>
      <c r="J43" s="47"/>
      <c r="K43" s="40">
        <v>1</v>
      </c>
      <c r="L43" s="40">
        <v>1550000</v>
      </c>
      <c r="M43" s="40"/>
      <c r="N43" s="40"/>
      <c r="O43" s="40">
        <f t="shared" si="11"/>
        <v>1</v>
      </c>
      <c r="P43" s="40">
        <f t="shared" si="12"/>
        <v>1550000</v>
      </c>
      <c r="Q43" s="46">
        <v>2</v>
      </c>
      <c r="R43" s="56" t="s">
        <v>43</v>
      </c>
      <c r="S43" s="51" t="s">
        <v>97</v>
      </c>
    </row>
    <row r="44" spans="1:19" s="57" customFormat="1" ht="120" x14ac:dyDescent="0.25">
      <c r="A44" s="44">
        <v>13</v>
      </c>
      <c r="B44" s="45" t="s">
        <v>98</v>
      </c>
      <c r="C44" s="52" t="s">
        <v>25</v>
      </c>
      <c r="D44" s="55"/>
      <c r="E44" s="46" t="s">
        <v>53</v>
      </c>
      <c r="F44" s="55">
        <v>1950000</v>
      </c>
      <c r="G44" s="55"/>
      <c r="H44" s="55"/>
      <c r="I44" s="47"/>
      <c r="J44" s="47"/>
      <c r="K44" s="40">
        <v>1</v>
      </c>
      <c r="L44" s="40">
        <v>1950000</v>
      </c>
      <c r="M44" s="40"/>
      <c r="N44" s="40"/>
      <c r="O44" s="40">
        <f t="shared" si="11"/>
        <v>1</v>
      </c>
      <c r="P44" s="40">
        <f t="shared" si="12"/>
        <v>1950000</v>
      </c>
      <c r="Q44" s="46">
        <v>2</v>
      </c>
      <c r="R44" s="56" t="s">
        <v>43</v>
      </c>
      <c r="S44" s="51" t="s">
        <v>97</v>
      </c>
    </row>
    <row r="45" spans="1:19" s="57" customFormat="1" ht="120" x14ac:dyDescent="0.25">
      <c r="A45" s="44">
        <v>14</v>
      </c>
      <c r="B45" s="45" t="s">
        <v>99</v>
      </c>
      <c r="C45" s="52" t="s">
        <v>25</v>
      </c>
      <c r="D45" s="55"/>
      <c r="E45" s="46" t="s">
        <v>53</v>
      </c>
      <c r="F45" s="55">
        <v>5300000</v>
      </c>
      <c r="G45" s="55"/>
      <c r="H45" s="55"/>
      <c r="I45" s="47"/>
      <c r="J45" s="47"/>
      <c r="K45" s="40">
        <v>1</v>
      </c>
      <c r="L45" s="40">
        <v>5300000</v>
      </c>
      <c r="M45" s="40"/>
      <c r="N45" s="40"/>
      <c r="O45" s="40">
        <f t="shared" si="11"/>
        <v>1</v>
      </c>
      <c r="P45" s="40">
        <f t="shared" si="12"/>
        <v>5300000</v>
      </c>
      <c r="Q45" s="46">
        <v>2</v>
      </c>
      <c r="R45" s="56" t="s">
        <v>100</v>
      </c>
      <c r="S45" s="51" t="s">
        <v>97</v>
      </c>
    </row>
    <row r="46" spans="1:19" s="57" customFormat="1" ht="120" x14ac:dyDescent="0.25">
      <c r="A46" s="44">
        <v>15</v>
      </c>
      <c r="B46" s="35" t="s">
        <v>101</v>
      </c>
      <c r="C46" s="52" t="s">
        <v>25</v>
      </c>
      <c r="D46" s="55"/>
      <c r="E46" s="46" t="s">
        <v>53</v>
      </c>
      <c r="F46" s="55">
        <v>4500000</v>
      </c>
      <c r="G46" s="55"/>
      <c r="H46" s="55"/>
      <c r="I46" s="47"/>
      <c r="J46" s="47"/>
      <c r="K46" s="40"/>
      <c r="L46" s="40"/>
      <c r="M46" s="40">
        <v>1</v>
      </c>
      <c r="N46" s="40">
        <v>4500000</v>
      </c>
      <c r="O46" s="40">
        <f t="shared" si="11"/>
        <v>1</v>
      </c>
      <c r="P46" s="40">
        <f t="shared" si="12"/>
        <v>4500000</v>
      </c>
      <c r="Q46" s="46">
        <v>2</v>
      </c>
      <c r="R46" s="56" t="s">
        <v>71</v>
      </c>
      <c r="S46" s="51" t="s">
        <v>97</v>
      </c>
    </row>
    <row r="47" spans="1:19" s="57" customFormat="1" ht="216" x14ac:dyDescent="0.25">
      <c r="A47" s="44">
        <v>16</v>
      </c>
      <c r="B47" s="45" t="s">
        <v>102</v>
      </c>
      <c r="C47" s="50" t="s">
        <v>39</v>
      </c>
      <c r="D47" s="55"/>
      <c r="E47" s="46" t="s">
        <v>26</v>
      </c>
      <c r="F47" s="55">
        <v>3000000</v>
      </c>
      <c r="G47" s="55"/>
      <c r="H47" s="55"/>
      <c r="I47" s="47"/>
      <c r="J47" s="47"/>
      <c r="K47" s="40"/>
      <c r="L47" s="40"/>
      <c r="M47" s="40">
        <v>1</v>
      </c>
      <c r="N47" s="40">
        <v>3000000</v>
      </c>
      <c r="O47" s="40">
        <f t="shared" si="11"/>
        <v>1</v>
      </c>
      <c r="P47" s="40">
        <f t="shared" si="12"/>
        <v>3000000</v>
      </c>
      <c r="Q47" s="55"/>
      <c r="R47" s="56"/>
      <c r="S47" s="51" t="s">
        <v>103</v>
      </c>
    </row>
    <row r="48" spans="1:19" s="57" customFormat="1" ht="144" x14ac:dyDescent="0.25">
      <c r="A48" s="44">
        <v>17</v>
      </c>
      <c r="B48" s="45" t="s">
        <v>104</v>
      </c>
      <c r="C48" s="50" t="s">
        <v>39</v>
      </c>
      <c r="D48" s="55"/>
      <c r="E48" s="46" t="s">
        <v>26</v>
      </c>
      <c r="F48" s="55">
        <v>2136000</v>
      </c>
      <c r="G48" s="55"/>
      <c r="H48" s="55"/>
      <c r="I48" s="47"/>
      <c r="J48" s="47"/>
      <c r="K48" s="40"/>
      <c r="L48" s="40"/>
      <c r="M48" s="40">
        <v>1</v>
      </c>
      <c r="N48" s="40">
        <v>2136000</v>
      </c>
      <c r="O48" s="40">
        <f t="shared" si="11"/>
        <v>1</v>
      </c>
      <c r="P48" s="40">
        <f t="shared" si="12"/>
        <v>2136000</v>
      </c>
      <c r="Q48" s="46">
        <v>1</v>
      </c>
      <c r="R48" s="56" t="s">
        <v>105</v>
      </c>
      <c r="S48" s="51" t="s">
        <v>106</v>
      </c>
    </row>
    <row r="49" spans="1:19" s="57" customFormat="1" ht="96" x14ac:dyDescent="0.25">
      <c r="A49" s="44">
        <v>18</v>
      </c>
      <c r="B49" s="45" t="s">
        <v>107</v>
      </c>
      <c r="C49" s="52" t="s">
        <v>25</v>
      </c>
      <c r="D49" s="55"/>
      <c r="E49" s="46" t="s">
        <v>53</v>
      </c>
      <c r="F49" s="55">
        <v>4600000</v>
      </c>
      <c r="G49" s="55"/>
      <c r="H49" s="55"/>
      <c r="I49" s="47"/>
      <c r="J49" s="47"/>
      <c r="K49" s="40"/>
      <c r="L49" s="40"/>
      <c r="M49" s="40">
        <v>1</v>
      </c>
      <c r="N49" s="40">
        <v>4600000</v>
      </c>
      <c r="O49" s="40">
        <f t="shared" si="11"/>
        <v>1</v>
      </c>
      <c r="P49" s="40">
        <f t="shared" si="12"/>
        <v>4600000</v>
      </c>
      <c r="Q49" s="55"/>
      <c r="R49" s="56" t="s">
        <v>27</v>
      </c>
      <c r="S49" s="51" t="s">
        <v>108</v>
      </c>
    </row>
    <row r="50" spans="1:19" s="57" customFormat="1" ht="96" x14ac:dyDescent="0.25">
      <c r="A50" s="44">
        <v>19</v>
      </c>
      <c r="B50" s="45" t="s">
        <v>109</v>
      </c>
      <c r="C50" s="52" t="s">
        <v>25</v>
      </c>
      <c r="D50" s="55"/>
      <c r="E50" s="46" t="s">
        <v>26</v>
      </c>
      <c r="F50" s="55">
        <v>2000000</v>
      </c>
      <c r="G50" s="55"/>
      <c r="H50" s="55"/>
      <c r="I50" s="47"/>
      <c r="J50" s="47"/>
      <c r="K50" s="40"/>
      <c r="L50" s="40"/>
      <c r="M50" s="40">
        <v>1</v>
      </c>
      <c r="N50" s="40">
        <v>2000000</v>
      </c>
      <c r="O50" s="40">
        <f t="shared" si="11"/>
        <v>1</v>
      </c>
      <c r="P50" s="40">
        <f t="shared" si="12"/>
        <v>2000000</v>
      </c>
      <c r="Q50" s="46" t="s">
        <v>33</v>
      </c>
      <c r="R50" s="56" t="s">
        <v>34</v>
      </c>
      <c r="S50" s="51" t="s">
        <v>110</v>
      </c>
    </row>
    <row r="51" spans="1:19" s="57" customFormat="1" ht="288" x14ac:dyDescent="0.25">
      <c r="A51" s="44">
        <v>20</v>
      </c>
      <c r="B51" s="45" t="s">
        <v>111</v>
      </c>
      <c r="C51" s="43" t="s">
        <v>39</v>
      </c>
      <c r="D51" s="37"/>
      <c r="E51" s="37" t="s">
        <v>26</v>
      </c>
      <c r="F51" s="46">
        <v>2500000</v>
      </c>
      <c r="G51" s="46"/>
      <c r="H51" s="46"/>
      <c r="I51" s="58"/>
      <c r="J51" s="58"/>
      <c r="K51" s="40"/>
      <c r="L51" s="40"/>
      <c r="M51" s="40">
        <v>1</v>
      </c>
      <c r="N51" s="40">
        <v>2500000</v>
      </c>
      <c r="O51" s="40">
        <f t="shared" si="11"/>
        <v>1</v>
      </c>
      <c r="P51" s="40">
        <f t="shared" si="12"/>
        <v>2500000</v>
      </c>
      <c r="Q51" s="55"/>
      <c r="R51" s="56" t="s">
        <v>82</v>
      </c>
      <c r="S51" s="51" t="s">
        <v>112</v>
      </c>
    </row>
  </sheetData>
  <mergeCells count="33">
    <mergeCell ref="A31:B31"/>
    <mergeCell ref="O6:O7"/>
    <mergeCell ref="P6:P7"/>
    <mergeCell ref="A8:B8"/>
    <mergeCell ref="A9:B9"/>
    <mergeCell ref="A12:B12"/>
    <mergeCell ref="C5:C7"/>
    <mergeCell ref="D5:D7"/>
    <mergeCell ref="G6:G7"/>
    <mergeCell ref="H6:H7"/>
    <mergeCell ref="S22:S25"/>
    <mergeCell ref="I6:I7"/>
    <mergeCell ref="J6:J7"/>
    <mergeCell ref="K6:K7"/>
    <mergeCell ref="L6:L7"/>
    <mergeCell ref="M6:M7"/>
    <mergeCell ref="N6:N7"/>
    <mergeCell ref="Q4:Q7"/>
    <mergeCell ref="R4:R7"/>
    <mergeCell ref="S4:S7"/>
    <mergeCell ref="I5:J5"/>
    <mergeCell ref="K5:L5"/>
    <mergeCell ref="M5:N5"/>
    <mergeCell ref="A1:S1"/>
    <mergeCell ref="A2:S2"/>
    <mergeCell ref="A4:A7"/>
    <mergeCell ref="B4:B7"/>
    <mergeCell ref="C4:D4"/>
    <mergeCell ref="E4:E7"/>
    <mergeCell ref="F4:F7"/>
    <mergeCell ref="G4:H5"/>
    <mergeCell ref="I4:N4"/>
    <mergeCell ref="O4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0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ครุภัณฑ์+สิ่งก่อสร้าง (2)</vt:lpstr>
      <vt:lpstr>'ครุภัณฑ์+สิ่งก่อสร้าง (2)'!Print_Area</vt:lpstr>
      <vt:lpstr>'ครุภัณฑ์+สิ่งก่อสร้าง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cp:lastPrinted>2022-11-10T03:57:44Z</cp:lastPrinted>
  <dcterms:created xsi:type="dcterms:W3CDTF">2022-11-10T02:16:03Z</dcterms:created>
  <dcterms:modified xsi:type="dcterms:W3CDTF">2022-11-10T03:57:45Z</dcterms:modified>
</cp:coreProperties>
</file>