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0.40.35\e\ประมาณการรายรับ ประจำปีงบประมาณ พ.ศ. 2566\ทบทวนแผนความต้องการงบลงทุน สิ่งก่อสร้าง 2567\ครุภัณฑ์ 67\แผนความต้องการงบลงทุน 67 แยกหน่วยงาน\"/>
    </mc:Choice>
  </mc:AlternateContent>
  <bookViews>
    <workbookView xWindow="0" yWindow="0" windowWidth="24000" windowHeight="8955"/>
  </bookViews>
  <sheets>
    <sheet name="ครุภัณฑ์+สิ่งก่อสร้าง (2)" sheetId="1" r:id="rId1"/>
  </sheets>
  <definedNames>
    <definedName name="_xlnm.Print_Area" localSheetId="0">'ครุภัณฑ์+สิ่งก่อสร้าง (2)'!$A$1:$S$20</definedName>
    <definedName name="_xlnm.Print_Titles" localSheetId="0">'ครุภัณฑ์+สิ่งก่อสร้าง (2)'!$4:$7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0" i="1" l="1"/>
  <c r="O20" i="1"/>
  <c r="P19" i="1"/>
  <c r="O19" i="1"/>
  <c r="P18" i="1"/>
  <c r="O18" i="1"/>
  <c r="P17" i="1"/>
  <c r="O17" i="1"/>
  <c r="H17" i="1"/>
  <c r="H16" i="1" s="1"/>
  <c r="H11" i="1" s="1"/>
  <c r="H10" i="1" s="1"/>
  <c r="N16" i="1"/>
  <c r="M16" i="1"/>
  <c r="L16" i="1"/>
  <c r="K16" i="1"/>
  <c r="J16" i="1"/>
  <c r="I16" i="1"/>
  <c r="G16" i="1"/>
  <c r="F16" i="1"/>
  <c r="P15" i="1"/>
  <c r="O15" i="1"/>
  <c r="P14" i="1"/>
  <c r="O14" i="1"/>
  <c r="P13" i="1"/>
  <c r="P12" i="1" s="1"/>
  <c r="O13" i="1"/>
  <c r="N12" i="1"/>
  <c r="M12" i="1"/>
  <c r="L12" i="1"/>
  <c r="K12" i="1"/>
  <c r="J12" i="1"/>
  <c r="J11" i="1" s="1"/>
  <c r="J10" i="1" s="1"/>
  <c r="I12" i="1"/>
  <c r="H12" i="1"/>
  <c r="G12" i="1"/>
  <c r="F12" i="1"/>
  <c r="J9" i="1"/>
  <c r="J8" i="1" s="1"/>
  <c r="G9" i="1"/>
  <c r="I9" i="1"/>
  <c r="M11" i="1" l="1"/>
  <c r="M10" i="1" s="1"/>
  <c r="N11" i="1"/>
  <c r="N10" i="1" s="1"/>
  <c r="O12" i="1"/>
  <c r="P16" i="1"/>
  <c r="I11" i="1"/>
  <c r="I10" i="1" s="1"/>
  <c r="F11" i="1"/>
  <c r="F10" i="1" s="1"/>
  <c r="K11" i="1"/>
  <c r="K10" i="1" s="1"/>
  <c r="L11" i="1"/>
  <c r="L10" i="1" s="1"/>
  <c r="P11" i="1"/>
  <c r="P10" i="1" s="1"/>
  <c r="O16" i="1"/>
  <c r="O11" i="1" s="1"/>
  <c r="O10" i="1" s="1"/>
  <c r="G11" i="1"/>
  <c r="G10" i="1" s="1"/>
  <c r="F9" i="1"/>
  <c r="P9" i="1"/>
  <c r="I8" i="1"/>
  <c r="N9" i="1"/>
  <c r="K9" i="1"/>
  <c r="G8" i="1"/>
  <c r="L9" i="1"/>
  <c r="M9" i="1"/>
  <c r="M8" i="1" s="1"/>
  <c r="N8" i="1" l="1"/>
  <c r="O9" i="1"/>
  <c r="O8" i="1" s="1"/>
  <c r="P8" i="1"/>
  <c r="H9" i="1"/>
  <c r="H8" i="1" s="1"/>
  <c r="F8" i="1"/>
  <c r="L8" i="1"/>
  <c r="K8" i="1"/>
</calcChain>
</file>

<file path=xl/comments1.xml><?xml version="1.0" encoding="utf-8"?>
<comments xmlns="http://schemas.openxmlformats.org/spreadsheetml/2006/main">
  <authors>
    <author>User</author>
  </authors>
  <commentList>
    <comment ref="J1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3648388</t>
        </r>
      </text>
    </comment>
    <comment ref="L1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3648388</t>
        </r>
      </text>
    </comment>
    <comment ref="N1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3648388</t>
        </r>
      </text>
    </comment>
  </commentList>
</comments>
</file>

<file path=xl/sharedStrings.xml><?xml version="1.0" encoding="utf-8"?>
<sst xmlns="http://schemas.openxmlformats.org/spreadsheetml/2006/main" count="73" uniqueCount="49">
  <si>
    <t>สรุปแผนความต้องการงบลงทุน : ครุภัณฑ์ ระยะ 3 ปี (2566 - 2568)</t>
  </si>
  <si>
    <t>คณะ/สถาบัน/สำนัก/มหาวิทยาลัยราชภัฏสกลนคร</t>
  </si>
  <si>
    <t>ลำดับ
ความ
สำคัญ
(1)</t>
  </si>
  <si>
    <t>รายการ
(2)</t>
  </si>
  <si>
    <t>แหล่งเงินงบประมาณ</t>
  </si>
  <si>
    <t>จำนวน/หน่วยนับ
(3)</t>
  </si>
  <si>
    <t>ราคา
ต่อหน่วย
(4)</t>
  </si>
  <si>
    <t>งบประมาณที่ได้
รับจัดสรรปี 2566</t>
  </si>
  <si>
    <t>แผนความต้องการงบลงทุน(5)</t>
  </si>
  <si>
    <t>รวม</t>
  </si>
  <si>
    <t>ระบุ
หมายเลข
สถานภาพ
(6)</t>
  </si>
  <si>
    <t>สถานที่ติดตั้งชุดครุภัณฑ์
(7)</t>
  </si>
  <si>
    <t>เหตุผล ความจำเป็น และประโยชน์การใช้งาน
(รายละเอียดเพิ่มเติมโปรดทำเป็นเอกสารรแนบ
(8)</t>
  </si>
  <si>
    <t>เงินแผ่นดิน</t>
  </si>
  <si>
    <t>เงินรายได้</t>
  </si>
  <si>
    <t>2567</t>
  </si>
  <si>
    <t>2568</t>
  </si>
  <si>
    <t>จำนวน</t>
  </si>
  <si>
    <t>วงเงิน</t>
  </si>
  <si>
    <t>รวมรายการค่าครุภัณฑ์</t>
  </si>
  <si>
    <t>ผู้สำเร็จการศึกษาด้านวิทยาศาสตร์และเทคโนโลยี</t>
  </si>
  <si>
    <t>รายการครุภัณฑ์</t>
  </si>
  <si>
    <t>1. ครุภัณฑ์มีราคาต่อหน่วยต่ำกว่า 1 ล้านบาท</t>
  </si>
  <si>
    <t>ชุด</t>
  </si>
  <si>
    <t>1</t>
  </si>
  <si>
    <t>P</t>
  </si>
  <si>
    <t>2. ครุภัณฑ์มีราคาต่อหน่วยสูงกว่า 1 ล้านบาท</t>
  </si>
  <si>
    <t>2</t>
  </si>
  <si>
    <t>3</t>
  </si>
  <si>
    <t>คณะมนุษยศาสตร์และสังคมศาสตร์</t>
  </si>
  <si>
    <t xml:space="preserve">ชุดครุภัณฑ์ห้อง 327 เพื่อเพิ่มประสิทธิภาพการเรียนการสอนของคณะมนุษยศาสตร์และสังคมศาสตร์ </t>
  </si>
  <si>
    <t xml:space="preserve"> </t>
  </si>
  <si>
    <t>อาคาร 3 คณะมนุษยศาสตร์และสังคมศาสตร์</t>
  </si>
  <si>
    <t>เพื่อเป็นการจัดหาครุภัณฑ์ที่ใช้สำหรับการเรียนการสอนของห้อง 327 ที่เก่าและชำรุด ให้สามารถจัดการเรียนการสอนของนักศึกษาของคณะมนุษยศาสตร์และสังคมศาสตร์เป็นไปอย่างมีประสิทธิภาพ</t>
  </si>
  <si>
    <t>ชุดกล้องวงจรปิด รอบอาคารคณะมนุษยศาสตร์และสังคมศาสตร์</t>
  </si>
  <si>
    <t>เพื่อจัดหาครุภัณฑ์เพื่อใช้ในการป้องกันและรักษาความปลอดภัยให้กับทรัพย์สินและชีวิตของบุคลากรและนักษศึกษาคณะมนุษยศาสตร์และสังคมศาสตร์</t>
  </si>
  <si>
    <t>ชุดครุภัณฑ์เพื่อเพิ่มประสิทธิภาพการบริหารจัดการของสำนักงานคณะมนุษยศาสตร์และสังคมศาสตร์</t>
  </si>
  <si>
    <t>เพื่อเป็นการจัดหารครุภัณฑ์ที่มีความจำเป็นสำหรับการปฏิบัติงานของหน่วยงานสังกัดคณะมนุษยศาสตร์และสังคมศาสตร์ทั้งระดับหลักสูตรและสาขาวิชา/หลักสูตร</t>
  </si>
  <si>
    <t>ชุดครุภัณฑ์ห้องปฏิบัติการทางภาษาไทยเพื่อการสื่อสาร สาขาวิชาภาษาไทย</t>
  </si>
  <si>
    <t>อาคาร 3 ห้อง 331</t>
  </si>
  <si>
    <t>เพื่อสนับสนุนการเรียนการสอนด้านปฏิบัติการทางภาษาไทยเพื่อการสื่อสาร สำหรับฝึกปฏิบัติงานของนักศึกษา ในรายวิชาที่เกี่ยวข้องกับการพัฒนาทักษะการสื่อสาร อาทิ รายวิชาการใช้ภาษาเพื่อการสื่อสารในสื่อดิจิทัลและสื่อผสม ภาษาศาสตร์ภาคสนาม ศิลปะการพูดในงานสื่อสารมวลชน ศิลปะการใช้ภาษาไทยสร้างสรรค์ การเขียนสร้างสรรค์สำหรับสื่อออนไลน์ และการพัฒนาบุคลิกภาพเพื่อการสื่อสารและประกอบอาชีพ เป็นต้น โดยมีลักษณะการเรียนรู้ในรูปแบบห้องข่าวจำลอง และการตัดต่อสื่อเพื่อถ่ายทอดในลักษณะสื่อหลากหลายรูปแบบ</t>
  </si>
  <si>
    <t>ชุดครุภัณฑ์ปฏิบัติการห้องคอมพิวเตอร์กราฟฟิกและมัลติมีเดีย สาขาวิชาศิลปกรรม</t>
  </si>
  <si>
    <t>สาขาวิชาศิลปกรรม</t>
  </si>
  <si>
    <t xml:space="preserve"> เพื่อใช้ในการปฏิบัติงานคอมพิวเตอร์สำหรับ นศ. ด้านการออกแบบให้ผู้เรียนมีทักษะและได้ฝึกประสบการณ์จริงในการปฏิบัติงาน เพื่อมุ่งหวังให้ผู้เรียนได้มีความรู้ ทักษะ และสามารถออกไปประกอบอาชีพได้อย่างดี จึงมีความจำเป็นที่ต้องมีอุปกรณ์ห้องเรียนคุณภาพ ที่มีความทันสมัยเพื่อตอบสนองความต้องการของผู้ใช้บริการ ทั้งคณาจารย์ นักศึกษา และบุคลากรภายใน ซึ่งผู้เรียนสามารถใช้ประโยชน์ในการค้นคว้าหาความรู้ และฝึกปฏิบัติทักษะต่างๆ อันเป็นการสร้างเสริมประสบการณ์ด้วยตนเองได้อย่างอิสระ</t>
  </si>
  <si>
    <t>ชุดครุภัณฑ์ปฏิบัติการเพื่อการเรียนการสอนดนตรีสากล สาขาวิชาดนตรี</t>
  </si>
  <si>
    <t>อาคารสุนทรียและดนตรี</t>
  </si>
  <si>
    <t xml:space="preserve"> รุภัณฑ์ที่มีอยู่ในปัจจุบันเสื่อมสภาพไปตามกาลเวลา ใช้งานได้ไม่เต็มที่ ทำให้มีผลกระทบต่อการเรียนการสอนในรายวิชา ได้แก่ วิชา 1) ปฏิบัติรวมวงดนตรีสากล 1-2 2)ปฏิบัติรวมวงดนตรีร่วมสมัย 3) ปฏิบัติเครื่องดนตรีสากล 4)การนำเสนอผลงานดนตรี จึงได้เสนอจัดหาครุภัณฑ์เพื่อทดแทนครุภัณฑ์เดิมที่เสื่อมสภาพ</t>
  </si>
  <si>
    <t>ชุดครุภัณฑ์สำหรับห้องเรียนรวม อาคารสุนทรีย์และดนตรี</t>
  </si>
  <si>
    <t xml:space="preserve"> เพื่อให้นักศึกษามีความรู้ในเชิงทฤษฎี 
และปฏิบัติ รวมถึงมีทักษะในเชิงสร้างสรรค์สามารถปฏิบัติงานในสถานการณ์จริงได้ การผลิตผลงานได้ในระดับมืออาชีพ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</si>
</sst>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7" formatCode="_-* #,##0_-;\-* #,##0_-;_-* &quot;-&quot;??_-;_-@_-"/>
  </numFmts>
  <fonts count="1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ahoma"/>
      <family val="2"/>
      <charset val="222"/>
      <scheme val="minor"/>
    </font>
    <font>
      <sz val="16"/>
      <name val="TH SarabunPSK"/>
      <family val="2"/>
    </font>
    <font>
      <b/>
      <sz val="16"/>
      <name val="TH SarabunPSK"/>
      <family val="2"/>
      <charset val="222"/>
    </font>
    <font>
      <b/>
      <sz val="16"/>
      <name val="Tahoma"/>
      <family val="2"/>
      <charset val="222"/>
      <scheme val="minor"/>
    </font>
    <font>
      <sz val="16"/>
      <color theme="1"/>
      <name val="TH SarabunPSK"/>
      <family val="2"/>
    </font>
    <font>
      <sz val="16"/>
      <name val="Wingdings 2"/>
      <family val="1"/>
      <charset val="2"/>
    </font>
    <font>
      <sz val="16"/>
      <color rgb="FFFF0000"/>
      <name val="TH SarabunPSK"/>
      <family val="2"/>
    </font>
    <font>
      <sz val="16"/>
      <color theme="1"/>
      <name val="Tahoma"/>
      <family val="2"/>
      <charset val="222"/>
      <scheme val="minor"/>
    </font>
    <font>
      <sz val="16"/>
      <color theme="1"/>
      <name val="Wingdings 2"/>
      <family val="1"/>
      <charset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43" fontId="3" fillId="0" borderId="0" xfId="1" applyFont="1" applyAlignment="1">
      <alignment horizontal="center" vertical="top"/>
    </xf>
    <xf numFmtId="49" fontId="4" fillId="0" borderId="0" xfId="1" applyNumberFormat="1" applyFont="1" applyAlignment="1">
      <alignment horizontal="center" vertical="top"/>
    </xf>
    <xf numFmtId="43" fontId="4" fillId="0" borderId="0" xfId="1" applyFont="1" applyAlignment="1">
      <alignment horizontal="center" vertical="top" wrapText="1"/>
    </xf>
    <xf numFmtId="43" fontId="4" fillId="0" borderId="0" xfId="1" applyFont="1" applyAlignment="1">
      <alignment horizontal="center" vertical="top"/>
    </xf>
    <xf numFmtId="187" fontId="4" fillId="0" borderId="0" xfId="1" applyNumberFormat="1" applyFont="1" applyAlignment="1">
      <alignment horizontal="center" vertical="top"/>
    </xf>
    <xf numFmtId="43" fontId="4" fillId="2" borderId="0" xfId="1" applyFont="1" applyFill="1" applyAlignment="1">
      <alignment horizontal="center" vertical="top"/>
    </xf>
    <xf numFmtId="43" fontId="4" fillId="2" borderId="0" xfId="1" applyFont="1" applyFill="1" applyAlignment="1">
      <alignment horizontal="right" vertical="top"/>
    </xf>
    <xf numFmtId="43" fontId="4" fillId="0" borderId="0" xfId="1" applyFont="1" applyAlignment="1">
      <alignment horizontal="left" vertical="top" wrapText="1"/>
    </xf>
    <xf numFmtId="0" fontId="4" fillId="0" borderId="0" xfId="1" applyNumberFormat="1" applyFont="1" applyAlignment="1">
      <alignment vertical="top" wrapText="1"/>
    </xf>
    <xf numFmtId="43" fontId="3" fillId="0" borderId="1" xfId="1" applyFont="1" applyBorder="1" applyAlignment="1">
      <alignment horizontal="center" vertical="top"/>
    </xf>
    <xf numFmtId="43" fontId="5" fillId="3" borderId="1" xfId="1" applyFont="1" applyFill="1" applyBorder="1" applyAlignment="1">
      <alignment horizontal="center" vertical="top"/>
    </xf>
    <xf numFmtId="43" fontId="5" fillId="3" borderId="1" xfId="1" applyFont="1" applyFill="1" applyBorder="1" applyAlignment="1">
      <alignment horizontal="left" vertical="top" wrapText="1"/>
    </xf>
    <xf numFmtId="0" fontId="5" fillId="3" borderId="1" xfId="1" applyNumberFormat="1" applyFont="1" applyFill="1" applyBorder="1" applyAlignment="1">
      <alignment vertical="top" wrapText="1"/>
    </xf>
    <xf numFmtId="43" fontId="6" fillId="3" borderId="1" xfId="1" applyFont="1" applyFill="1" applyBorder="1" applyAlignment="1">
      <alignment horizontal="center" vertical="top"/>
    </xf>
    <xf numFmtId="43" fontId="5" fillId="4" borderId="1" xfId="1" applyFont="1" applyFill="1" applyBorder="1" applyAlignment="1">
      <alignment horizontal="center" vertical="top"/>
    </xf>
    <xf numFmtId="43" fontId="5" fillId="4" borderId="1" xfId="1" applyFont="1" applyFill="1" applyBorder="1" applyAlignment="1">
      <alignment horizontal="left" vertical="top" wrapText="1"/>
    </xf>
    <xf numFmtId="0" fontId="5" fillId="4" borderId="1" xfId="1" applyNumberFormat="1" applyFont="1" applyFill="1" applyBorder="1" applyAlignment="1">
      <alignment vertical="top" wrapText="1"/>
    </xf>
    <xf numFmtId="43" fontId="6" fillId="4" borderId="1" xfId="1" applyFont="1" applyFill="1" applyBorder="1" applyAlignment="1">
      <alignment horizontal="center" vertical="top"/>
    </xf>
    <xf numFmtId="49" fontId="5" fillId="5" borderId="1" xfId="1" applyNumberFormat="1" applyFont="1" applyFill="1" applyBorder="1" applyAlignment="1">
      <alignment horizontal="center" vertical="top"/>
    </xf>
    <xf numFmtId="43" fontId="5" fillId="5" borderId="1" xfId="1" applyFont="1" applyFill="1" applyBorder="1" applyAlignment="1">
      <alignment horizontal="left" vertical="top" wrapText="1"/>
    </xf>
    <xf numFmtId="43" fontId="5" fillId="5" borderId="1" xfId="1" applyFont="1" applyFill="1" applyBorder="1" applyAlignment="1">
      <alignment horizontal="center" vertical="top"/>
    </xf>
    <xf numFmtId="0" fontId="5" fillId="5" borderId="1" xfId="1" applyNumberFormat="1" applyFont="1" applyFill="1" applyBorder="1" applyAlignment="1">
      <alignment vertical="top" wrapText="1"/>
    </xf>
    <xf numFmtId="43" fontId="6" fillId="5" borderId="1" xfId="1" applyFont="1" applyFill="1" applyBorder="1" applyAlignment="1">
      <alignment horizontal="center" vertical="top"/>
    </xf>
    <xf numFmtId="49" fontId="5" fillId="6" borderId="1" xfId="1" applyNumberFormat="1" applyFont="1" applyFill="1" applyBorder="1" applyAlignment="1">
      <alignment horizontal="center" vertical="top"/>
    </xf>
    <xf numFmtId="43" fontId="5" fillId="6" borderId="1" xfId="1" applyFont="1" applyFill="1" applyBorder="1" applyAlignment="1">
      <alignment horizontal="left" vertical="top" wrapText="1"/>
    </xf>
    <xf numFmtId="43" fontId="5" fillId="6" borderId="1" xfId="1" applyFont="1" applyFill="1" applyBorder="1" applyAlignment="1">
      <alignment horizontal="center" vertical="top"/>
    </xf>
    <xf numFmtId="0" fontId="5" fillId="6" borderId="1" xfId="1" applyNumberFormat="1" applyFont="1" applyFill="1" applyBorder="1" applyAlignment="1">
      <alignment vertical="top" wrapText="1"/>
    </xf>
    <xf numFmtId="43" fontId="6" fillId="6" borderId="1" xfId="1" applyFont="1" applyFill="1" applyBorder="1" applyAlignment="1">
      <alignment horizontal="center" vertical="top"/>
    </xf>
    <xf numFmtId="43" fontId="5" fillId="7" borderId="1" xfId="1" applyFont="1" applyFill="1" applyBorder="1" applyAlignment="1">
      <alignment horizontal="center" vertical="top"/>
    </xf>
    <xf numFmtId="43" fontId="5" fillId="7" borderId="1" xfId="1" applyFont="1" applyFill="1" applyBorder="1" applyAlignment="1">
      <alignment horizontal="left" vertical="top" wrapText="1"/>
    </xf>
    <xf numFmtId="0" fontId="5" fillId="7" borderId="1" xfId="1" applyNumberFormat="1" applyFont="1" applyFill="1" applyBorder="1" applyAlignment="1">
      <alignment vertical="top" wrapText="1"/>
    </xf>
    <xf numFmtId="43" fontId="6" fillId="0" borderId="1" xfId="1" applyFont="1" applyBorder="1" applyAlignment="1">
      <alignment horizontal="center" vertical="top"/>
    </xf>
    <xf numFmtId="49" fontId="4" fillId="2" borderId="1" xfId="1" applyNumberFormat="1" applyFont="1" applyFill="1" applyBorder="1" applyAlignment="1">
      <alignment horizontal="center" vertical="top"/>
    </xf>
    <xf numFmtId="43" fontId="4" fillId="2" borderId="1" xfId="1" applyFont="1" applyFill="1" applyBorder="1" applyAlignment="1">
      <alignment horizontal="left" vertical="top" wrapText="1"/>
    </xf>
    <xf numFmtId="43" fontId="4" fillId="2" borderId="1" xfId="1" applyFont="1" applyFill="1" applyBorder="1" applyAlignment="1">
      <alignment horizontal="center" vertical="top"/>
    </xf>
    <xf numFmtId="187" fontId="4" fillId="2" borderId="1" xfId="1" applyNumberFormat="1" applyFont="1" applyFill="1" applyBorder="1" applyAlignment="1">
      <alignment horizontal="center" vertical="top"/>
    </xf>
    <xf numFmtId="43" fontId="4" fillId="2" borderId="1" xfId="1" applyFont="1" applyFill="1" applyBorder="1" applyAlignment="1">
      <alignment horizontal="right" vertical="top"/>
    </xf>
    <xf numFmtId="43" fontId="7" fillId="2" borderId="1" xfId="1" applyFont="1" applyFill="1" applyBorder="1" applyAlignment="1">
      <alignment horizontal="right" vertical="top"/>
    </xf>
    <xf numFmtId="0" fontId="4" fillId="2" borderId="1" xfId="1" applyNumberFormat="1" applyFont="1" applyFill="1" applyBorder="1" applyAlignment="1">
      <alignment vertical="top" wrapText="1"/>
    </xf>
    <xf numFmtId="43" fontId="8" fillId="2" borderId="1" xfId="1" applyFont="1" applyFill="1" applyBorder="1" applyAlignment="1">
      <alignment horizontal="center" vertical="top"/>
    </xf>
    <xf numFmtId="49" fontId="7" fillId="2" borderId="1" xfId="1" applyNumberFormat="1" applyFont="1" applyFill="1" applyBorder="1" applyAlignment="1">
      <alignment horizontal="center" vertical="top"/>
    </xf>
    <xf numFmtId="43" fontId="9" fillId="2" borderId="1" xfId="1" applyFont="1" applyFill="1" applyBorder="1" applyAlignment="1">
      <alignment horizontal="right" vertical="top"/>
    </xf>
    <xf numFmtId="43" fontId="4" fillId="2" borderId="1" xfId="1" applyFont="1" applyFill="1" applyBorder="1" applyAlignment="1">
      <alignment vertical="top"/>
    </xf>
    <xf numFmtId="43" fontId="3" fillId="2" borderId="1" xfId="1" applyFont="1" applyFill="1" applyBorder="1"/>
    <xf numFmtId="43" fontId="4" fillId="2" borderId="1" xfId="1" applyFont="1" applyFill="1" applyBorder="1" applyAlignment="1">
      <alignment vertical="top" wrapText="1"/>
    </xf>
    <xf numFmtId="49" fontId="7" fillId="0" borderId="1" xfId="1" applyNumberFormat="1" applyFont="1" applyBorder="1" applyAlignment="1">
      <alignment horizontal="center" vertical="top"/>
    </xf>
    <xf numFmtId="43" fontId="7" fillId="0" borderId="1" xfId="1" applyFont="1" applyBorder="1" applyAlignment="1">
      <alignment vertical="top"/>
    </xf>
    <xf numFmtId="43" fontId="7" fillId="0" borderId="1" xfId="1" applyFont="1" applyBorder="1" applyAlignment="1">
      <alignment horizontal="center" vertical="top"/>
    </xf>
    <xf numFmtId="43" fontId="7" fillId="0" borderId="1" xfId="1" applyFont="1" applyBorder="1" applyAlignment="1">
      <alignment vertical="top" wrapText="1"/>
    </xf>
    <xf numFmtId="0" fontId="7" fillId="0" borderId="1" xfId="1" applyNumberFormat="1" applyFont="1" applyBorder="1" applyAlignment="1">
      <alignment horizontal="left" vertical="top" wrapText="1"/>
    </xf>
    <xf numFmtId="43" fontId="10" fillId="0" borderId="1" xfId="1" applyFont="1" applyBorder="1"/>
    <xf numFmtId="43" fontId="7" fillId="0" borderId="1" xfId="1" applyFont="1" applyBorder="1" applyAlignment="1">
      <alignment horizontal="right" vertical="top"/>
    </xf>
    <xf numFmtId="43" fontId="11" fillId="0" borderId="1" xfId="1" applyFont="1" applyBorder="1" applyAlignment="1">
      <alignment horizontal="center" vertical="top"/>
    </xf>
    <xf numFmtId="43" fontId="4" fillId="2" borderId="1" xfId="1" applyFont="1" applyFill="1" applyBorder="1" applyAlignment="1">
      <alignment horizontal="left" vertical="top"/>
    </xf>
    <xf numFmtId="43" fontId="4" fillId="6" borderId="0" xfId="1" applyFont="1" applyFill="1" applyAlignment="1">
      <alignment horizontal="center" vertical="top"/>
    </xf>
    <xf numFmtId="43" fontId="4" fillId="6" borderId="0" xfId="1" applyFont="1" applyFill="1" applyAlignment="1">
      <alignment horizontal="right" vertical="top"/>
    </xf>
    <xf numFmtId="43" fontId="5" fillId="7" borderId="1" xfId="1" applyFont="1" applyFill="1" applyBorder="1" applyAlignment="1">
      <alignment horizontal="center" vertical="top"/>
    </xf>
    <xf numFmtId="43" fontId="2" fillId="2" borderId="1" xfId="1" applyFont="1" applyFill="1" applyBorder="1" applyAlignment="1">
      <alignment horizontal="center" vertical="top"/>
    </xf>
    <xf numFmtId="43" fontId="5" fillId="3" borderId="2" xfId="1" applyFont="1" applyFill="1" applyBorder="1" applyAlignment="1">
      <alignment horizontal="center" vertical="top" wrapText="1"/>
    </xf>
    <xf numFmtId="43" fontId="5" fillId="3" borderId="4" xfId="1" applyFont="1" applyFill="1" applyBorder="1" applyAlignment="1">
      <alignment horizontal="center" vertical="top" wrapText="1"/>
    </xf>
    <xf numFmtId="43" fontId="5" fillId="4" borderId="1" xfId="1" applyFont="1" applyFill="1" applyBorder="1" applyAlignment="1">
      <alignment horizontal="center" vertical="top"/>
    </xf>
    <xf numFmtId="43" fontId="2" fillId="0" borderId="1" xfId="1" applyFont="1" applyBorder="1" applyAlignment="1">
      <alignment horizontal="center" vertical="top" wrapText="1"/>
    </xf>
    <xf numFmtId="43" fontId="2" fillId="0" borderId="1" xfId="1" applyFont="1" applyBorder="1" applyAlignment="1">
      <alignment horizontal="center" vertical="top"/>
    </xf>
    <xf numFmtId="0" fontId="2" fillId="0" borderId="1" xfId="1" applyNumberFormat="1" applyFont="1" applyBorder="1" applyAlignment="1">
      <alignment horizontal="center" vertical="top" wrapText="1"/>
    </xf>
    <xf numFmtId="49" fontId="2" fillId="2" borderId="1" xfId="1" applyNumberFormat="1" applyFont="1" applyFill="1" applyBorder="1" applyAlignment="1">
      <alignment horizontal="center" vertical="top"/>
    </xf>
    <xf numFmtId="187" fontId="2" fillId="0" borderId="1" xfId="1" applyNumberFormat="1" applyFont="1" applyBorder="1" applyAlignment="1">
      <alignment horizontal="center" vertical="top"/>
    </xf>
    <xf numFmtId="43" fontId="2" fillId="0" borderId="0" xfId="1" applyFont="1" applyAlignment="1">
      <alignment horizontal="center" vertical="top"/>
    </xf>
    <xf numFmtId="49" fontId="2" fillId="0" borderId="1" xfId="1" applyNumberFormat="1" applyFont="1" applyBorder="1" applyAlignment="1">
      <alignment horizontal="center" vertical="top" wrapText="1"/>
    </xf>
    <xf numFmtId="43" fontId="2" fillId="0" borderId="2" xfId="1" applyFont="1" applyBorder="1" applyAlignment="1">
      <alignment horizontal="center" vertical="top"/>
    </xf>
    <xf numFmtId="43" fontId="2" fillId="0" borderId="3" xfId="1" applyFont="1" applyBorder="1" applyAlignment="1">
      <alignment horizontal="center" vertical="top"/>
    </xf>
    <xf numFmtId="43" fontId="2" fillId="0" borderId="4" xfId="1" applyFont="1" applyBorder="1" applyAlignment="1">
      <alignment horizontal="center" vertical="top"/>
    </xf>
    <xf numFmtId="43" fontId="2" fillId="0" borderId="5" xfId="1" applyFont="1" applyBorder="1" applyAlignment="1">
      <alignment horizontal="center" vertical="top"/>
    </xf>
    <xf numFmtId="43" fontId="2" fillId="0" borderId="6" xfId="1" applyFont="1" applyBorder="1" applyAlignment="1">
      <alignment horizontal="center" vertical="top"/>
    </xf>
    <xf numFmtId="43" fontId="2" fillId="0" borderId="7" xfId="1" applyFont="1" applyBorder="1" applyAlignment="1">
      <alignment horizontal="center" vertical="top"/>
    </xf>
    <xf numFmtId="43" fontId="2" fillId="0" borderId="8" xfId="1" applyFont="1" applyBorder="1" applyAlignment="1">
      <alignment horizontal="center" vertical="top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0"/>
  <sheetViews>
    <sheetView tabSelected="1" view="pageBreakPreview" topLeftCell="I1" zoomScaleNormal="100" zoomScaleSheetLayoutView="100" workbookViewId="0">
      <pane ySplit="7" topLeftCell="A8" activePane="bottomLeft" state="frozen"/>
      <selection pane="bottomLeft" activeCell="H17" sqref="H17"/>
    </sheetView>
  </sheetViews>
  <sheetFormatPr defaultRowHeight="24" x14ac:dyDescent="0.2"/>
  <cols>
    <col min="1" max="1" width="6.5" style="2" bestFit="1" customWidth="1"/>
    <col min="2" max="2" width="31.875" style="3" customWidth="1"/>
    <col min="3" max="3" width="10.375" style="4" bestFit="1" customWidth="1"/>
    <col min="4" max="4" width="9.625" style="4" bestFit="1" customWidth="1"/>
    <col min="5" max="5" width="8.125" style="4" bestFit="1" customWidth="1"/>
    <col min="6" max="6" width="14.75" style="4" bestFit="1" customWidth="1"/>
    <col min="7" max="7" width="6.875" style="5" bestFit="1" customWidth="1"/>
    <col min="8" max="8" width="15.375" style="4" bestFit="1" customWidth="1"/>
    <col min="9" max="9" width="7.625" style="55" bestFit="1" customWidth="1"/>
    <col min="10" max="10" width="14.75" style="56" bestFit="1" customWidth="1"/>
    <col min="11" max="11" width="7.625" style="55" bestFit="1" customWidth="1"/>
    <col min="12" max="12" width="13.75" style="56" bestFit="1" customWidth="1"/>
    <col min="13" max="13" width="7.5" style="55" bestFit="1" customWidth="1"/>
    <col min="14" max="14" width="13.75" style="56" bestFit="1" customWidth="1"/>
    <col min="15" max="15" width="7.75" style="55" bestFit="1" customWidth="1"/>
    <col min="16" max="16" width="14.75" style="56" bestFit="1" customWidth="1"/>
    <col min="17" max="17" width="11.75" style="4" customWidth="1"/>
    <col min="18" max="18" width="14.875" style="8" customWidth="1"/>
    <col min="19" max="19" width="43.375" style="9" customWidth="1"/>
    <col min="20" max="20" width="9" style="1"/>
    <col min="21" max="21" width="21.625" style="1" bestFit="1" customWidth="1"/>
    <col min="22" max="16384" width="9" style="1"/>
  </cols>
  <sheetData>
    <row r="1" spans="1:19" x14ac:dyDescent="0.2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</row>
    <row r="2" spans="1:19" x14ac:dyDescent="0.2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</row>
    <row r="3" spans="1:19" x14ac:dyDescent="0.2">
      <c r="I3" s="6"/>
      <c r="J3" s="7"/>
      <c r="K3" s="6"/>
      <c r="L3" s="7"/>
      <c r="M3" s="6"/>
      <c r="N3" s="7"/>
      <c r="O3" s="6"/>
      <c r="P3" s="7"/>
    </row>
    <row r="4" spans="1:19" s="10" customFormat="1" ht="21" customHeight="1" x14ac:dyDescent="0.2">
      <c r="A4" s="68" t="s">
        <v>2</v>
      </c>
      <c r="B4" s="62" t="s">
        <v>3</v>
      </c>
      <c r="C4" s="63" t="s">
        <v>4</v>
      </c>
      <c r="D4" s="63"/>
      <c r="E4" s="62" t="s">
        <v>5</v>
      </c>
      <c r="F4" s="62" t="s">
        <v>6</v>
      </c>
      <c r="G4" s="62" t="s">
        <v>7</v>
      </c>
      <c r="H4" s="63"/>
      <c r="I4" s="69" t="s">
        <v>8</v>
      </c>
      <c r="J4" s="70"/>
      <c r="K4" s="70"/>
      <c r="L4" s="70"/>
      <c r="M4" s="70"/>
      <c r="N4" s="71"/>
      <c r="O4" s="72" t="s">
        <v>9</v>
      </c>
      <c r="P4" s="73"/>
      <c r="Q4" s="62" t="s">
        <v>10</v>
      </c>
      <c r="R4" s="62" t="s">
        <v>11</v>
      </c>
      <c r="S4" s="64" t="s">
        <v>12</v>
      </c>
    </row>
    <row r="5" spans="1:19" s="10" customFormat="1" x14ac:dyDescent="0.2">
      <c r="A5" s="68"/>
      <c r="B5" s="62"/>
      <c r="C5" s="63" t="s">
        <v>13</v>
      </c>
      <c r="D5" s="63" t="s">
        <v>14</v>
      </c>
      <c r="E5" s="63"/>
      <c r="F5" s="63"/>
      <c r="G5" s="63"/>
      <c r="H5" s="63"/>
      <c r="I5" s="65">
        <v>2566</v>
      </c>
      <c r="J5" s="65"/>
      <c r="K5" s="58" t="s">
        <v>15</v>
      </c>
      <c r="L5" s="58"/>
      <c r="M5" s="58" t="s">
        <v>16</v>
      </c>
      <c r="N5" s="58"/>
      <c r="O5" s="74"/>
      <c r="P5" s="75"/>
      <c r="Q5" s="63"/>
      <c r="R5" s="62"/>
      <c r="S5" s="64"/>
    </row>
    <row r="6" spans="1:19" s="10" customFormat="1" ht="33.75" customHeight="1" x14ac:dyDescent="0.2">
      <c r="A6" s="68"/>
      <c r="B6" s="62"/>
      <c r="C6" s="63"/>
      <c r="D6" s="63"/>
      <c r="E6" s="63"/>
      <c r="F6" s="63"/>
      <c r="G6" s="66" t="s">
        <v>17</v>
      </c>
      <c r="H6" s="63" t="s">
        <v>18</v>
      </c>
      <c r="I6" s="58" t="s">
        <v>17</v>
      </c>
      <c r="J6" s="58" t="s">
        <v>18</v>
      </c>
      <c r="K6" s="58" t="s">
        <v>17</v>
      </c>
      <c r="L6" s="58" t="s">
        <v>18</v>
      </c>
      <c r="M6" s="58" t="s">
        <v>17</v>
      </c>
      <c r="N6" s="58" t="s">
        <v>18</v>
      </c>
      <c r="O6" s="58" t="s">
        <v>17</v>
      </c>
      <c r="P6" s="58" t="s">
        <v>18</v>
      </c>
      <c r="Q6" s="63"/>
      <c r="R6" s="62"/>
      <c r="S6" s="64"/>
    </row>
    <row r="7" spans="1:19" s="10" customFormat="1" ht="19.5" x14ac:dyDescent="0.2">
      <c r="A7" s="68"/>
      <c r="B7" s="62"/>
      <c r="C7" s="63"/>
      <c r="D7" s="63"/>
      <c r="E7" s="63"/>
      <c r="F7" s="63"/>
      <c r="G7" s="66"/>
      <c r="H7" s="63"/>
      <c r="I7" s="58"/>
      <c r="J7" s="58"/>
      <c r="K7" s="58"/>
      <c r="L7" s="58"/>
      <c r="M7" s="58"/>
      <c r="N7" s="58"/>
      <c r="O7" s="58"/>
      <c r="P7" s="58"/>
      <c r="Q7" s="63"/>
      <c r="R7" s="62"/>
      <c r="S7" s="64"/>
    </row>
    <row r="8" spans="1:19" s="14" customFormat="1" hidden="1" x14ac:dyDescent="0.2">
      <c r="A8" s="59" t="s">
        <v>19</v>
      </c>
      <c r="B8" s="60"/>
      <c r="C8" s="11"/>
      <c r="D8" s="11"/>
      <c r="E8" s="11"/>
      <c r="F8" s="11" t="e">
        <f>F9+#REF!</f>
        <v>#REF!</v>
      </c>
      <c r="G8" s="11" t="e">
        <f>G9+#REF!</f>
        <v>#REF!</v>
      </c>
      <c r="H8" s="11" t="e">
        <f>H9+#REF!</f>
        <v>#REF!</v>
      </c>
      <c r="I8" s="11" t="e">
        <f>I9+#REF!</f>
        <v>#REF!</v>
      </c>
      <c r="J8" s="11" t="e">
        <f>J9+#REF!</f>
        <v>#REF!</v>
      </c>
      <c r="K8" s="11" t="e">
        <f>K9+#REF!</f>
        <v>#REF!</v>
      </c>
      <c r="L8" s="11" t="e">
        <f>L9+#REF!</f>
        <v>#REF!</v>
      </c>
      <c r="M8" s="11" t="e">
        <f>M9+#REF!</f>
        <v>#REF!</v>
      </c>
      <c r="N8" s="11" t="e">
        <f>N9+#REF!</f>
        <v>#REF!</v>
      </c>
      <c r="O8" s="11" t="e">
        <f>O9+#REF!</f>
        <v>#REF!</v>
      </c>
      <c r="P8" s="11" t="e">
        <f>P9+#REF!</f>
        <v>#REF!</v>
      </c>
      <c r="Q8" s="11"/>
      <c r="R8" s="12"/>
      <c r="S8" s="13"/>
    </row>
    <row r="9" spans="1:19" s="18" customFormat="1" hidden="1" x14ac:dyDescent="0.2">
      <c r="A9" s="61" t="s">
        <v>20</v>
      </c>
      <c r="B9" s="61"/>
      <c r="C9" s="15"/>
      <c r="D9" s="15"/>
      <c r="E9" s="15"/>
      <c r="F9" s="15" t="e">
        <f>#REF!+#REF!+#REF!</f>
        <v>#REF!</v>
      </c>
      <c r="G9" s="15" t="e">
        <f>#REF!+#REF!+#REF!</f>
        <v>#REF!</v>
      </c>
      <c r="H9" s="15" t="e">
        <f>#REF!+#REF!+#REF!</f>
        <v>#REF!</v>
      </c>
      <c r="I9" s="15" t="e">
        <f>#REF!+#REF!+#REF!</f>
        <v>#REF!</v>
      </c>
      <c r="J9" s="15" t="e">
        <f>#REF!+#REF!+#REF!</f>
        <v>#REF!</v>
      </c>
      <c r="K9" s="15" t="e">
        <f>#REF!+#REF!+#REF!</f>
        <v>#REF!</v>
      </c>
      <c r="L9" s="15" t="e">
        <f>#REF!+#REF!+#REF!</f>
        <v>#REF!</v>
      </c>
      <c r="M9" s="15" t="e">
        <f>#REF!+#REF!+#REF!</f>
        <v>#REF!</v>
      </c>
      <c r="N9" s="15" t="e">
        <f>#REF!+#REF!+#REF!</f>
        <v>#REF!</v>
      </c>
      <c r="O9" s="15" t="e">
        <f>#REF!+#REF!+#REF!</f>
        <v>#REF!</v>
      </c>
      <c r="P9" s="15" t="e">
        <f>#REF!+#REF!+#REF!</f>
        <v>#REF!</v>
      </c>
      <c r="Q9" s="15"/>
      <c r="R9" s="16"/>
      <c r="S9" s="17"/>
    </row>
    <row r="10" spans="1:19" s="23" customFormat="1" x14ac:dyDescent="0.2">
      <c r="A10" s="19"/>
      <c r="B10" s="20" t="s">
        <v>29</v>
      </c>
      <c r="C10" s="21"/>
      <c r="D10" s="21"/>
      <c r="E10" s="21"/>
      <c r="F10" s="21">
        <f t="shared" ref="F10:P10" si="0">F11</f>
        <v>12801700</v>
      </c>
      <c r="G10" s="21">
        <f t="shared" si="0"/>
        <v>1</v>
      </c>
      <c r="H10" s="21">
        <f t="shared" si="0"/>
        <v>2488100</v>
      </c>
      <c r="I10" s="21">
        <f t="shared" si="0"/>
        <v>4</v>
      </c>
      <c r="J10" s="21">
        <f t="shared" si="0"/>
        <v>10951700</v>
      </c>
      <c r="K10" s="21">
        <f t="shared" si="0"/>
        <v>3</v>
      </c>
      <c r="L10" s="21">
        <f t="shared" si="0"/>
        <v>1850000</v>
      </c>
      <c r="M10" s="21">
        <f t="shared" si="0"/>
        <v>0</v>
      </c>
      <c r="N10" s="21">
        <f t="shared" si="0"/>
        <v>0</v>
      </c>
      <c r="O10" s="21">
        <f t="shared" si="0"/>
        <v>7</v>
      </c>
      <c r="P10" s="21">
        <f t="shared" si="0"/>
        <v>12801700</v>
      </c>
      <c r="Q10" s="21"/>
      <c r="R10" s="20"/>
      <c r="S10" s="22"/>
    </row>
    <row r="11" spans="1:19" s="28" customFormat="1" x14ac:dyDescent="0.2">
      <c r="A11" s="24"/>
      <c r="B11" s="25" t="s">
        <v>21</v>
      </c>
      <c r="C11" s="26"/>
      <c r="D11" s="26"/>
      <c r="E11" s="26"/>
      <c r="F11" s="26">
        <f t="shared" ref="F11:P11" si="1">F12+F16</f>
        <v>12801700</v>
      </c>
      <c r="G11" s="26">
        <f t="shared" si="1"/>
        <v>1</v>
      </c>
      <c r="H11" s="26">
        <f t="shared" si="1"/>
        <v>2488100</v>
      </c>
      <c r="I11" s="26">
        <f t="shared" si="1"/>
        <v>4</v>
      </c>
      <c r="J11" s="26">
        <f t="shared" si="1"/>
        <v>10951700</v>
      </c>
      <c r="K11" s="26">
        <f t="shared" si="1"/>
        <v>3</v>
      </c>
      <c r="L11" s="26">
        <f t="shared" si="1"/>
        <v>1850000</v>
      </c>
      <c r="M11" s="26">
        <f t="shared" si="1"/>
        <v>0</v>
      </c>
      <c r="N11" s="26">
        <f t="shared" si="1"/>
        <v>0</v>
      </c>
      <c r="O11" s="26">
        <f t="shared" si="1"/>
        <v>7</v>
      </c>
      <c r="P11" s="26">
        <f t="shared" si="1"/>
        <v>12801700</v>
      </c>
      <c r="Q11" s="26"/>
      <c r="R11" s="25"/>
      <c r="S11" s="27"/>
    </row>
    <row r="12" spans="1:19" s="32" customFormat="1" x14ac:dyDescent="0.2">
      <c r="A12" s="57" t="s">
        <v>22</v>
      </c>
      <c r="B12" s="57"/>
      <c r="C12" s="29"/>
      <c r="D12" s="29"/>
      <c r="E12" s="29"/>
      <c r="F12" s="26">
        <f t="shared" ref="F12:P12" si="2">SUM(F13:F15)</f>
        <v>1850000</v>
      </c>
      <c r="G12" s="26">
        <f t="shared" si="2"/>
        <v>0</v>
      </c>
      <c r="H12" s="26">
        <f t="shared" si="2"/>
        <v>0</v>
      </c>
      <c r="I12" s="26">
        <f t="shared" si="2"/>
        <v>0</v>
      </c>
      <c r="J12" s="26">
        <f t="shared" si="2"/>
        <v>0</v>
      </c>
      <c r="K12" s="26">
        <f t="shared" si="2"/>
        <v>3</v>
      </c>
      <c r="L12" s="26">
        <f t="shared" si="2"/>
        <v>1850000</v>
      </c>
      <c r="M12" s="26">
        <f t="shared" si="2"/>
        <v>0</v>
      </c>
      <c r="N12" s="26">
        <f t="shared" si="2"/>
        <v>0</v>
      </c>
      <c r="O12" s="26">
        <f t="shared" si="2"/>
        <v>3</v>
      </c>
      <c r="P12" s="26">
        <f t="shared" si="2"/>
        <v>1850000</v>
      </c>
      <c r="Q12" s="29"/>
      <c r="R12" s="30"/>
      <c r="S12" s="31"/>
    </row>
    <row r="13" spans="1:19" s="51" customFormat="1" ht="96" x14ac:dyDescent="0.25">
      <c r="A13" s="46">
        <v>1</v>
      </c>
      <c r="B13" s="49" t="s">
        <v>30</v>
      </c>
      <c r="C13" s="53" t="s">
        <v>25</v>
      </c>
      <c r="D13" s="47" t="s">
        <v>31</v>
      </c>
      <c r="E13" s="48" t="s">
        <v>23</v>
      </c>
      <c r="F13" s="48">
        <v>800000</v>
      </c>
      <c r="G13" s="48"/>
      <c r="H13" s="48"/>
      <c r="I13" s="42"/>
      <c r="J13" s="42"/>
      <c r="K13" s="52">
        <v>1</v>
      </c>
      <c r="L13" s="52">
        <v>800000</v>
      </c>
      <c r="M13" s="52"/>
      <c r="N13" s="52"/>
      <c r="O13" s="38">
        <f t="shared" ref="O13:O15" si="3">M13+K13+I13</f>
        <v>1</v>
      </c>
      <c r="P13" s="38">
        <f t="shared" ref="P13:P15" si="4">J13+L13+N13</f>
        <v>800000</v>
      </c>
      <c r="Q13" s="48">
        <v>1</v>
      </c>
      <c r="R13" s="49" t="s">
        <v>32</v>
      </c>
      <c r="S13" s="50" t="s">
        <v>33</v>
      </c>
    </row>
    <row r="14" spans="1:19" s="51" customFormat="1" ht="72" x14ac:dyDescent="0.25">
      <c r="A14" s="41">
        <v>2</v>
      </c>
      <c r="B14" s="49" t="s">
        <v>34</v>
      </c>
      <c r="C14" s="53" t="s">
        <v>25</v>
      </c>
      <c r="D14" s="47"/>
      <c r="E14" s="48" t="s">
        <v>23</v>
      </c>
      <c r="F14" s="48">
        <v>300000</v>
      </c>
      <c r="G14" s="48"/>
      <c r="H14" s="48"/>
      <c r="I14" s="42"/>
      <c r="J14" s="42"/>
      <c r="K14" s="52">
        <v>1</v>
      </c>
      <c r="L14" s="52">
        <v>300000</v>
      </c>
      <c r="M14" s="52"/>
      <c r="N14" s="52"/>
      <c r="O14" s="38">
        <f t="shared" si="3"/>
        <v>1</v>
      </c>
      <c r="P14" s="38">
        <f t="shared" si="4"/>
        <v>300000</v>
      </c>
      <c r="Q14" s="48">
        <v>1</v>
      </c>
      <c r="R14" s="49" t="s">
        <v>32</v>
      </c>
      <c r="S14" s="50" t="s">
        <v>35</v>
      </c>
    </row>
    <row r="15" spans="1:19" s="51" customFormat="1" ht="72" x14ac:dyDescent="0.25">
      <c r="A15" s="46">
        <v>3</v>
      </c>
      <c r="B15" s="49" t="s">
        <v>36</v>
      </c>
      <c r="C15" s="53" t="s">
        <v>25</v>
      </c>
      <c r="D15" s="47"/>
      <c r="E15" s="48" t="s">
        <v>23</v>
      </c>
      <c r="F15" s="48">
        <v>750000</v>
      </c>
      <c r="G15" s="48"/>
      <c r="H15" s="48"/>
      <c r="I15" s="42"/>
      <c r="J15" s="42"/>
      <c r="K15" s="52">
        <v>1</v>
      </c>
      <c r="L15" s="52">
        <v>750000</v>
      </c>
      <c r="M15" s="52"/>
      <c r="N15" s="52"/>
      <c r="O15" s="38">
        <f t="shared" si="3"/>
        <v>1</v>
      </c>
      <c r="P15" s="38">
        <f t="shared" si="4"/>
        <v>750000</v>
      </c>
      <c r="Q15" s="48">
        <v>1</v>
      </c>
      <c r="R15" s="49" t="s">
        <v>32</v>
      </c>
      <c r="S15" s="50" t="s">
        <v>37</v>
      </c>
    </row>
    <row r="16" spans="1:19" s="32" customFormat="1" x14ac:dyDescent="0.2">
      <c r="A16" s="57" t="s">
        <v>26</v>
      </c>
      <c r="B16" s="57"/>
      <c r="C16" s="29"/>
      <c r="D16" s="29"/>
      <c r="E16" s="29"/>
      <c r="F16" s="29">
        <f>SUM(F17:F20)</f>
        <v>10951700</v>
      </c>
      <c r="G16" s="29">
        <f t="shared" ref="G16:P16" si="5">SUM(G17:G20)</f>
        <v>1</v>
      </c>
      <c r="H16" s="29">
        <f t="shared" si="5"/>
        <v>2488100</v>
      </c>
      <c r="I16" s="29">
        <f t="shared" si="5"/>
        <v>4</v>
      </c>
      <c r="J16" s="29">
        <f t="shared" si="5"/>
        <v>10951700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5"/>
        <v>0</v>
      </c>
      <c r="O16" s="29">
        <f t="shared" si="5"/>
        <v>4</v>
      </c>
      <c r="P16" s="29">
        <f t="shared" si="5"/>
        <v>10951700</v>
      </c>
      <c r="Q16" s="29"/>
      <c r="R16" s="30"/>
      <c r="S16" s="31"/>
    </row>
    <row r="17" spans="1:19" s="44" customFormat="1" ht="240" x14ac:dyDescent="0.25">
      <c r="A17" s="33" t="s">
        <v>24</v>
      </c>
      <c r="B17" s="45" t="s">
        <v>38</v>
      </c>
      <c r="C17" s="40" t="s">
        <v>25</v>
      </c>
      <c r="D17" s="43"/>
      <c r="E17" s="35" t="s">
        <v>23</v>
      </c>
      <c r="F17" s="35">
        <v>2488100</v>
      </c>
      <c r="G17" s="36">
        <v>1</v>
      </c>
      <c r="H17" s="43">
        <f>F17</f>
        <v>2488100</v>
      </c>
      <c r="I17" s="35">
        <v>1</v>
      </c>
      <c r="J17" s="37">
        <v>2488100</v>
      </c>
      <c r="K17" s="35"/>
      <c r="L17" s="37"/>
      <c r="M17" s="35"/>
      <c r="N17" s="37"/>
      <c r="O17" s="38">
        <f>M17+K17+I17</f>
        <v>1</v>
      </c>
      <c r="P17" s="38">
        <f>J17+L17+N17</f>
        <v>2488100</v>
      </c>
      <c r="Q17" s="35">
        <v>1</v>
      </c>
      <c r="R17" s="34" t="s">
        <v>39</v>
      </c>
      <c r="S17" s="39" t="s">
        <v>40</v>
      </c>
    </row>
    <row r="18" spans="1:19" s="44" customFormat="1" ht="216" x14ac:dyDescent="0.25">
      <c r="A18" s="33" t="s">
        <v>27</v>
      </c>
      <c r="B18" s="45" t="s">
        <v>41</v>
      </c>
      <c r="C18" s="40" t="s">
        <v>25</v>
      </c>
      <c r="D18" s="54"/>
      <c r="E18" s="35" t="s">
        <v>23</v>
      </c>
      <c r="F18" s="35">
        <v>3648400</v>
      </c>
      <c r="G18" s="36"/>
      <c r="H18" s="43"/>
      <c r="I18" s="35">
        <v>1</v>
      </c>
      <c r="J18" s="37">
        <v>3648400</v>
      </c>
      <c r="K18" s="35"/>
      <c r="L18" s="37"/>
      <c r="M18" s="35"/>
      <c r="N18" s="37"/>
      <c r="O18" s="38">
        <f t="shared" ref="O18:O20" si="6">M18+K18+I18</f>
        <v>1</v>
      </c>
      <c r="P18" s="38">
        <f t="shared" ref="P18:P20" si="7">J18+L18+N18</f>
        <v>3648400</v>
      </c>
      <c r="Q18" s="35">
        <v>1</v>
      </c>
      <c r="R18" s="34" t="s">
        <v>42</v>
      </c>
      <c r="S18" s="39" t="s">
        <v>43</v>
      </c>
    </row>
    <row r="19" spans="1:19" s="44" customFormat="1" ht="133.5" customHeight="1" x14ac:dyDescent="0.25">
      <c r="A19" s="33" t="s">
        <v>28</v>
      </c>
      <c r="B19" s="45" t="s">
        <v>44</v>
      </c>
      <c r="C19" s="40" t="s">
        <v>25</v>
      </c>
      <c r="D19" s="43" t="s">
        <v>31</v>
      </c>
      <c r="E19" s="35" t="s">
        <v>23</v>
      </c>
      <c r="F19" s="35">
        <v>3815200</v>
      </c>
      <c r="G19" s="36"/>
      <c r="H19" s="43"/>
      <c r="I19" s="35">
        <v>1</v>
      </c>
      <c r="J19" s="37">
        <v>3815200</v>
      </c>
      <c r="K19" s="35"/>
      <c r="L19" s="37"/>
      <c r="M19" s="35"/>
      <c r="N19" s="37"/>
      <c r="O19" s="38">
        <f t="shared" si="6"/>
        <v>1</v>
      </c>
      <c r="P19" s="38">
        <f t="shared" si="7"/>
        <v>3815200</v>
      </c>
      <c r="Q19" s="35">
        <v>1</v>
      </c>
      <c r="R19" s="34" t="s">
        <v>45</v>
      </c>
      <c r="S19" s="39" t="s">
        <v>46</v>
      </c>
    </row>
    <row r="20" spans="1:19" s="44" customFormat="1" ht="96" x14ac:dyDescent="0.25">
      <c r="A20" s="33">
        <v>4</v>
      </c>
      <c r="B20" s="45" t="s">
        <v>47</v>
      </c>
      <c r="C20" s="40" t="s">
        <v>25</v>
      </c>
      <c r="D20" s="43"/>
      <c r="E20" s="35" t="s">
        <v>23</v>
      </c>
      <c r="F20" s="35">
        <v>1000000</v>
      </c>
      <c r="G20" s="36"/>
      <c r="H20" s="43"/>
      <c r="I20" s="35">
        <v>1</v>
      </c>
      <c r="J20" s="37">
        <v>1000000</v>
      </c>
      <c r="K20" s="35"/>
      <c r="L20" s="37"/>
      <c r="M20" s="35"/>
      <c r="N20" s="37"/>
      <c r="O20" s="38">
        <f t="shared" si="6"/>
        <v>1</v>
      </c>
      <c r="P20" s="38">
        <f t="shared" si="7"/>
        <v>1000000</v>
      </c>
      <c r="Q20" s="35">
        <v>1</v>
      </c>
      <c r="R20" s="34" t="s">
        <v>45</v>
      </c>
      <c r="S20" s="39" t="s">
        <v>48</v>
      </c>
    </row>
  </sheetData>
  <mergeCells count="32">
    <mergeCell ref="A1:S1"/>
    <mergeCell ref="A2:S2"/>
    <mergeCell ref="A4:A7"/>
    <mergeCell ref="B4:B7"/>
    <mergeCell ref="C4:D4"/>
    <mergeCell ref="E4:E7"/>
    <mergeCell ref="F4:F7"/>
    <mergeCell ref="G4:H5"/>
    <mergeCell ref="I4:N4"/>
    <mergeCell ref="O4:P5"/>
    <mergeCell ref="Q4:Q7"/>
    <mergeCell ref="R4:R7"/>
    <mergeCell ref="S4:S7"/>
    <mergeCell ref="C5:C7"/>
    <mergeCell ref="D5:D7"/>
    <mergeCell ref="I5:J5"/>
    <mergeCell ref="K5:L5"/>
    <mergeCell ref="M5:N5"/>
    <mergeCell ref="G6:G7"/>
    <mergeCell ref="H6:H7"/>
    <mergeCell ref="A12:B12"/>
    <mergeCell ref="A16:B16"/>
    <mergeCell ref="O6:O7"/>
    <mergeCell ref="P6:P7"/>
    <mergeCell ref="A8:B8"/>
    <mergeCell ref="A9:B9"/>
    <mergeCell ref="I6:I7"/>
    <mergeCell ref="J6:J7"/>
    <mergeCell ref="K6:K7"/>
    <mergeCell ref="L6:L7"/>
    <mergeCell ref="M6:M7"/>
    <mergeCell ref="N6:N7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ครุภัณฑ์+สิ่งก่อสร้าง (2)</vt:lpstr>
      <vt:lpstr>'ครุภัณฑ์+สิ่งก่อสร้าง (2)'!Print_Area</vt:lpstr>
      <vt:lpstr>'ครุภัณฑ์+สิ่งก่อสร้าง (2)'!Print_Titles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TON_PLAN</dc:creator>
  <cp:lastModifiedBy>TON_PLAN</cp:lastModifiedBy>
  <cp:lastPrinted>2022-11-10T03:06:09Z</cp:lastPrinted>
  <dcterms:created xsi:type="dcterms:W3CDTF">2022-11-10T02:22:31Z</dcterms:created>
  <dcterms:modified xsi:type="dcterms:W3CDTF">2022-11-10T03:06:14Z</dcterms:modified>
</cp:coreProperties>
</file>