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40.32\e\ประมาณการรายรับ ประจำปีงบประมาณ พ.ศ. 2566\ทบทวนแผนความต้องการงบลงทุน สิ่งก่อสร้าง 2567\แยกคณะ\"/>
    </mc:Choice>
  </mc:AlternateContent>
  <bookViews>
    <workbookView xWindow="0" yWindow="0" windowWidth="24000" windowHeight="11490" firstSheet="5" activeTab="10"/>
  </bookViews>
  <sheets>
    <sheet name="สรุปภาพรวม" sheetId="13" r:id="rId1"/>
    <sheet name="กองพัฒนานักศึกษา" sheetId="12" r:id="rId2"/>
    <sheet name="บัณฑิตวิทยาลัย" sheetId="11" r:id="rId3"/>
    <sheet name="สถาบันวิจัย" sheetId="10" r:id="rId4"/>
    <sheet name="สถาบันภาษา" sheetId="9" r:id="rId5"/>
    <sheet name="สำนักวิทย" sheetId="8" r:id="rId6"/>
    <sheet name="สำนักงานอธิการ" sheetId="7" r:id="rId7"/>
    <sheet name="มนุษยศาสตร์" sheetId="6" r:id="rId8"/>
    <sheet name="วิทยาการัดการ" sheetId="5" r:id="rId9"/>
    <sheet name="ครุศาสตร์" sheetId="4" r:id="rId10"/>
    <sheet name="เกษตร" sheetId="3" r:id="rId11"/>
    <sheet name="อุตสาหกรรม" sheetId="2" r:id="rId12"/>
    <sheet name="วิทยาศาสตร์" sheetId="1" r:id="rId13"/>
  </sheets>
  <definedNames>
    <definedName name="_xlnm.Print_Area" localSheetId="1">กองพัฒนานักศึกษา!$A$1:$R$15</definedName>
    <definedName name="_xlnm.Print_Area" localSheetId="10">เกษตร!$A$1:$R$28</definedName>
    <definedName name="_xlnm.Print_Area" localSheetId="9">ครุศาสตร์!$A$1:$R$17</definedName>
    <definedName name="_xlnm.Print_Area" localSheetId="2">บัณฑิตวิทยาลัย!$A$1:$R$10</definedName>
    <definedName name="_xlnm.Print_Area" localSheetId="7">มนุษยศาสตร์!$A$1:$R$19</definedName>
    <definedName name="_xlnm.Print_Area" localSheetId="8">วิทยาการัดการ!$A$1:$R$20</definedName>
    <definedName name="_xlnm.Print_Area" localSheetId="12">วิทยาศาสตร์!$A$1:$R$13</definedName>
    <definedName name="_xlnm.Print_Area" localSheetId="4">สถาบันภาษา!$A$1:$R$12</definedName>
    <definedName name="_xlnm.Print_Area" localSheetId="3">สถาบันวิจัย!$A$1:$R$12</definedName>
    <definedName name="_xlnm.Print_Area" localSheetId="0">สรุปภาพรวม!$A$1:$R$98</definedName>
    <definedName name="_xlnm.Print_Area" localSheetId="6">สำนักงานอธิการ!$A$1:$R$25</definedName>
    <definedName name="_xlnm.Print_Area" localSheetId="5">สำนักวิทย!$A$1:$R$19</definedName>
    <definedName name="_xlnm.Print_Area" localSheetId="11">อุตสาหกรรม!$A$1:$R$15</definedName>
    <definedName name="_xlnm.Print_Titles" localSheetId="1">กองพัฒนานักศึกษา!$1:$7</definedName>
    <definedName name="_xlnm.Print_Titles" localSheetId="10">เกษตร!$1:$7</definedName>
    <definedName name="_xlnm.Print_Titles" localSheetId="9">ครุศาสตร์!$1:$7</definedName>
    <definedName name="_xlnm.Print_Titles" localSheetId="2">บัณฑิตวิทยาลัย!$1:$7</definedName>
    <definedName name="_xlnm.Print_Titles" localSheetId="7">มนุษยศาสตร์!$1:$7</definedName>
    <definedName name="_xlnm.Print_Titles" localSheetId="8">วิทยาการัดการ!$1:$7</definedName>
    <definedName name="_xlnm.Print_Titles" localSheetId="12">วิทยาศาสตร์!$1:$7</definedName>
    <definedName name="_xlnm.Print_Titles" localSheetId="4">สถาบันภาษา!$1:$7</definedName>
    <definedName name="_xlnm.Print_Titles" localSheetId="3">สถาบันวิจัย!$1:$7</definedName>
    <definedName name="_xlnm.Print_Titles" localSheetId="0">สรุปภาพรวม!$1:$7</definedName>
    <definedName name="_xlnm.Print_Titles" localSheetId="6">สำนักงานอธิการ!$1:$7</definedName>
    <definedName name="_xlnm.Print_Titles" localSheetId="5">สำนักวิทย!$1:$7</definedName>
    <definedName name="_xlnm.Print_Titles" localSheetId="11">อุตสาหกรรม!$1:$7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1" i="13" l="1"/>
  <c r="P91" i="13" s="1"/>
  <c r="J90" i="13"/>
  <c r="P90" i="13" s="1"/>
  <c r="J89" i="13"/>
  <c r="P89" i="13" s="1"/>
  <c r="P88" i="13"/>
  <c r="J88" i="13"/>
  <c r="P87" i="13"/>
  <c r="J87" i="13"/>
  <c r="J86" i="13"/>
  <c r="P86" i="13" s="1"/>
  <c r="J85" i="13"/>
  <c r="P85" i="13" s="1"/>
  <c r="J84" i="13"/>
  <c r="P84" i="13" s="1"/>
  <c r="P83" i="13"/>
  <c r="P82" i="13"/>
  <c r="P81" i="13"/>
  <c r="J80" i="13"/>
  <c r="P80" i="13" s="1"/>
  <c r="I80" i="13"/>
  <c r="H80" i="13"/>
  <c r="P79" i="13"/>
  <c r="J79" i="13"/>
  <c r="I79" i="13"/>
  <c r="H79" i="13"/>
  <c r="J78" i="13"/>
  <c r="P78" i="13" s="1"/>
  <c r="I78" i="13"/>
  <c r="H78" i="13"/>
  <c r="P11" i="7"/>
  <c r="P15" i="7"/>
  <c r="P16" i="7"/>
  <c r="P17" i="7"/>
  <c r="P14" i="7"/>
  <c r="P95" i="13" l="1"/>
  <c r="P94" i="13"/>
  <c r="J93" i="13"/>
  <c r="P93" i="13" s="1"/>
  <c r="P92" i="13" s="1"/>
  <c r="O92" i="13"/>
  <c r="N92" i="13"/>
  <c r="M92" i="13"/>
  <c r="L92" i="13"/>
  <c r="K92" i="13"/>
  <c r="I92" i="13"/>
  <c r="H92" i="13"/>
  <c r="G92" i="13"/>
  <c r="F92" i="13"/>
  <c r="I77" i="13"/>
  <c r="O77" i="13"/>
  <c r="N77" i="13"/>
  <c r="M77" i="13"/>
  <c r="L77" i="13"/>
  <c r="K77" i="13"/>
  <c r="H77" i="13"/>
  <c r="G77" i="13"/>
  <c r="F77" i="13"/>
  <c r="P75" i="13"/>
  <c r="O75" i="13"/>
  <c r="N75" i="13"/>
  <c r="M75" i="13"/>
  <c r="L75" i="13"/>
  <c r="K75" i="13"/>
  <c r="J75" i="13"/>
  <c r="I75" i="13"/>
  <c r="H75" i="13"/>
  <c r="G75" i="13"/>
  <c r="F75" i="13"/>
  <c r="P74" i="13"/>
  <c r="P73" i="13" s="1"/>
  <c r="O73" i="13"/>
  <c r="N73" i="13"/>
  <c r="M73" i="13"/>
  <c r="L73" i="13"/>
  <c r="K73" i="13"/>
  <c r="J73" i="13"/>
  <c r="I73" i="13"/>
  <c r="H73" i="13"/>
  <c r="G73" i="13"/>
  <c r="H67" i="13"/>
  <c r="H66" i="13"/>
  <c r="H65" i="13"/>
  <c r="P64" i="13"/>
  <c r="O64" i="13"/>
  <c r="N64" i="13"/>
  <c r="M64" i="13"/>
  <c r="L64" i="13"/>
  <c r="L36" i="13" s="1"/>
  <c r="K64" i="13"/>
  <c r="J64" i="13"/>
  <c r="I64" i="13"/>
  <c r="H64" i="13"/>
  <c r="G64" i="13"/>
  <c r="F64" i="13"/>
  <c r="P62" i="13"/>
  <c r="O62" i="13"/>
  <c r="N62" i="13"/>
  <c r="M62" i="13"/>
  <c r="L62" i="13"/>
  <c r="K62" i="13"/>
  <c r="J62" i="13"/>
  <c r="I62" i="13"/>
  <c r="H62" i="13"/>
  <c r="G62" i="13"/>
  <c r="F62" i="13"/>
  <c r="P61" i="13"/>
  <c r="O61" i="13"/>
  <c r="L61" i="13"/>
  <c r="P60" i="13"/>
  <c r="O60" i="13"/>
  <c r="P59" i="13"/>
  <c r="O59" i="13"/>
  <c r="P58" i="13"/>
  <c r="O58" i="13"/>
  <c r="P57" i="13"/>
  <c r="O57" i="13"/>
  <c r="P56" i="13"/>
  <c r="O56" i="13"/>
  <c r="P55" i="13"/>
  <c r="O55" i="13"/>
  <c r="P54" i="13"/>
  <c r="O54" i="13"/>
  <c r="J54" i="13"/>
  <c r="P53" i="13"/>
  <c r="O53" i="13"/>
  <c r="H53" i="13"/>
  <c r="H52" i="13" s="1"/>
  <c r="N52" i="13"/>
  <c r="M52" i="13"/>
  <c r="L52" i="13"/>
  <c r="K52" i="13"/>
  <c r="J52" i="13"/>
  <c r="I52" i="13"/>
  <c r="G52" i="13"/>
  <c r="F52" i="13"/>
  <c r="H44" i="13"/>
  <c r="H43" i="13" s="1"/>
  <c r="P43" i="13"/>
  <c r="O43" i="13"/>
  <c r="N43" i="13"/>
  <c r="M43" i="13"/>
  <c r="L43" i="13"/>
  <c r="K43" i="13"/>
  <c r="J43" i="13"/>
  <c r="I43" i="13"/>
  <c r="G43" i="13"/>
  <c r="G36" i="13" s="1"/>
  <c r="G9" i="13" s="1"/>
  <c r="F43" i="13"/>
  <c r="J38" i="13"/>
  <c r="H38" i="13"/>
  <c r="P37" i="13"/>
  <c r="O37" i="13"/>
  <c r="N37" i="13"/>
  <c r="N36" i="13" s="1"/>
  <c r="M37" i="13"/>
  <c r="L37" i="13"/>
  <c r="K37" i="13"/>
  <c r="K36" i="13" s="1"/>
  <c r="J37" i="13"/>
  <c r="I37" i="13"/>
  <c r="H37" i="13"/>
  <c r="G37" i="13"/>
  <c r="F37" i="13"/>
  <c r="M36" i="13"/>
  <c r="P19" i="13"/>
  <c r="O19" i="13"/>
  <c r="N19" i="13"/>
  <c r="M19" i="13"/>
  <c r="L19" i="13"/>
  <c r="K19" i="13"/>
  <c r="J19" i="13"/>
  <c r="I19" i="13"/>
  <c r="H19" i="13"/>
  <c r="G19" i="13"/>
  <c r="H15" i="13"/>
  <c r="H14" i="13" s="1"/>
  <c r="H10" i="13" s="1"/>
  <c r="P14" i="13"/>
  <c r="O14" i="13"/>
  <c r="N14" i="13"/>
  <c r="M14" i="13"/>
  <c r="L14" i="13"/>
  <c r="K14" i="13"/>
  <c r="J14" i="13"/>
  <c r="I14" i="13"/>
  <c r="G14" i="13"/>
  <c r="P13" i="13"/>
  <c r="P12" i="13"/>
  <c r="P11" i="13" s="1"/>
  <c r="P10" i="13" s="1"/>
  <c r="H12" i="13"/>
  <c r="O11" i="13"/>
  <c r="O10" i="13" s="1"/>
  <c r="N11" i="13"/>
  <c r="M11" i="13"/>
  <c r="L11" i="13"/>
  <c r="L10" i="13" s="1"/>
  <c r="K11" i="13"/>
  <c r="J11" i="13"/>
  <c r="I11" i="13"/>
  <c r="I10" i="13" s="1"/>
  <c r="H11" i="13"/>
  <c r="G11" i="13"/>
  <c r="F11" i="13"/>
  <c r="F10" i="13" s="1"/>
  <c r="N10" i="13"/>
  <c r="M10" i="13"/>
  <c r="M9" i="13" s="1"/>
  <c r="K10" i="13"/>
  <c r="K9" i="13" s="1"/>
  <c r="J10" i="13"/>
  <c r="G10" i="13"/>
  <c r="P12" i="12"/>
  <c r="P11" i="12"/>
  <c r="J10" i="12"/>
  <c r="P10" i="12" s="1"/>
  <c r="O9" i="12"/>
  <c r="N9" i="12"/>
  <c r="M9" i="12"/>
  <c r="L9" i="12"/>
  <c r="K9" i="12"/>
  <c r="I9" i="12"/>
  <c r="H9" i="12"/>
  <c r="G9" i="12"/>
  <c r="F9" i="12"/>
  <c r="P9" i="11"/>
  <c r="O9" i="11"/>
  <c r="N9" i="11"/>
  <c r="M9" i="11"/>
  <c r="L9" i="11"/>
  <c r="K9" i="11"/>
  <c r="J9" i="11"/>
  <c r="I9" i="11"/>
  <c r="H9" i="11"/>
  <c r="G9" i="11"/>
  <c r="F9" i="11"/>
  <c r="P11" i="10"/>
  <c r="O11" i="10"/>
  <c r="N11" i="10"/>
  <c r="M11" i="10"/>
  <c r="L11" i="10"/>
  <c r="K11" i="10"/>
  <c r="J11" i="10"/>
  <c r="I11" i="10"/>
  <c r="H11" i="10"/>
  <c r="G11" i="10"/>
  <c r="F11" i="10"/>
  <c r="M10" i="10"/>
  <c r="M9" i="10" s="1"/>
  <c r="O10" i="10"/>
  <c r="L10" i="10"/>
  <c r="I10" i="10"/>
  <c r="F10" i="10"/>
  <c r="J10" i="10"/>
  <c r="G10" i="10"/>
  <c r="P12" i="9"/>
  <c r="P11" i="9" s="1"/>
  <c r="O11" i="9"/>
  <c r="N11" i="9"/>
  <c r="M11" i="9"/>
  <c r="L11" i="9"/>
  <c r="K11" i="9"/>
  <c r="J11" i="9"/>
  <c r="I11" i="9"/>
  <c r="H11" i="9"/>
  <c r="G11" i="9"/>
  <c r="N10" i="9"/>
  <c r="K10" i="9"/>
  <c r="K9" i="9" s="1"/>
  <c r="O10" i="9"/>
  <c r="L10" i="9"/>
  <c r="I10" i="9"/>
  <c r="F10" i="9"/>
  <c r="M10" i="9"/>
  <c r="M9" i="9" s="1"/>
  <c r="H14" i="8"/>
  <c r="H13" i="8"/>
  <c r="H11" i="8" s="1"/>
  <c r="H12" i="8"/>
  <c r="P11" i="8"/>
  <c r="O11" i="8"/>
  <c r="N11" i="8"/>
  <c r="M11" i="8"/>
  <c r="L11" i="8"/>
  <c r="K11" i="8"/>
  <c r="J11" i="8"/>
  <c r="I11" i="8"/>
  <c r="G11" i="8"/>
  <c r="F11" i="8"/>
  <c r="H10" i="8"/>
  <c r="P10" i="8"/>
  <c r="O10" i="8"/>
  <c r="N10" i="8"/>
  <c r="L10" i="8"/>
  <c r="J10" i="8"/>
  <c r="I10" i="8"/>
  <c r="F10" i="8"/>
  <c r="M10" i="8"/>
  <c r="M9" i="8" s="1"/>
  <c r="K10" i="8"/>
  <c r="K9" i="8" s="1"/>
  <c r="G10" i="8"/>
  <c r="G9" i="8" s="1"/>
  <c r="J25" i="7"/>
  <c r="P25" i="7" s="1"/>
  <c r="J24" i="7"/>
  <c r="P24" i="7" s="1"/>
  <c r="J23" i="7"/>
  <c r="P23" i="7" s="1"/>
  <c r="J22" i="7"/>
  <c r="P22" i="7" s="1"/>
  <c r="J21" i="7"/>
  <c r="P21" i="7" s="1"/>
  <c r="J20" i="7"/>
  <c r="P20" i="7" s="1"/>
  <c r="J19" i="7"/>
  <c r="P19" i="7" s="1"/>
  <c r="J18" i="7"/>
  <c r="P18" i="7" s="1"/>
  <c r="J14" i="7"/>
  <c r="I14" i="7"/>
  <c r="H14" i="7"/>
  <c r="J13" i="7"/>
  <c r="P13" i="7" s="1"/>
  <c r="I13" i="7"/>
  <c r="I11" i="7" s="1"/>
  <c r="H13" i="7"/>
  <c r="J12" i="7"/>
  <c r="P12" i="7" s="1"/>
  <c r="I12" i="7"/>
  <c r="H12" i="7"/>
  <c r="H11" i="7" s="1"/>
  <c r="O11" i="7"/>
  <c r="N11" i="7"/>
  <c r="M11" i="7"/>
  <c r="L11" i="7"/>
  <c r="K11" i="7"/>
  <c r="G11" i="7"/>
  <c r="F11" i="7"/>
  <c r="L10" i="7"/>
  <c r="N10" i="7"/>
  <c r="N9" i="7" s="1"/>
  <c r="K10" i="7"/>
  <c r="F10" i="7"/>
  <c r="J10" i="7"/>
  <c r="I10" i="7"/>
  <c r="G10" i="7"/>
  <c r="H12" i="6"/>
  <c r="H11" i="6" s="1"/>
  <c r="P11" i="6"/>
  <c r="O11" i="6"/>
  <c r="N11" i="6"/>
  <c r="M11" i="6"/>
  <c r="L11" i="6"/>
  <c r="K11" i="6"/>
  <c r="J11" i="6"/>
  <c r="I11" i="6"/>
  <c r="G11" i="6"/>
  <c r="F11" i="6"/>
  <c r="G10" i="6"/>
  <c r="H10" i="6"/>
  <c r="O10" i="6"/>
  <c r="L10" i="6"/>
  <c r="J10" i="6"/>
  <c r="F10" i="6"/>
  <c r="N10" i="6"/>
  <c r="M10" i="6"/>
  <c r="M9" i="6" s="1"/>
  <c r="K10" i="6"/>
  <c r="I10" i="6"/>
  <c r="O20" i="5"/>
  <c r="L20" i="5"/>
  <c r="P20" i="5" s="1"/>
  <c r="P19" i="5"/>
  <c r="O19" i="5"/>
  <c r="P18" i="5"/>
  <c r="O18" i="5"/>
  <c r="P17" i="5"/>
  <c r="O17" i="5"/>
  <c r="P16" i="5"/>
  <c r="O16" i="5"/>
  <c r="P15" i="5"/>
  <c r="O15" i="5"/>
  <c r="P14" i="5"/>
  <c r="O14" i="5"/>
  <c r="O13" i="5"/>
  <c r="J13" i="5"/>
  <c r="P13" i="5" s="1"/>
  <c r="P12" i="5"/>
  <c r="O12" i="5"/>
  <c r="H12" i="5"/>
  <c r="H11" i="5" s="1"/>
  <c r="N11" i="5"/>
  <c r="M11" i="5"/>
  <c r="K11" i="5"/>
  <c r="I11" i="5"/>
  <c r="G11" i="5"/>
  <c r="F11" i="5"/>
  <c r="M10" i="5"/>
  <c r="L10" i="5"/>
  <c r="J10" i="5"/>
  <c r="G10" i="5"/>
  <c r="G9" i="5" s="1"/>
  <c r="K10" i="5"/>
  <c r="I10" i="5"/>
  <c r="I9" i="5" s="1"/>
  <c r="F10" i="5"/>
  <c r="J13" i="4"/>
  <c r="J12" i="4" s="1"/>
  <c r="H13" i="4"/>
  <c r="H12" i="4" s="1"/>
  <c r="P12" i="4"/>
  <c r="O12" i="4"/>
  <c r="O11" i="4" s="1"/>
  <c r="N12" i="4"/>
  <c r="N11" i="4" s="1"/>
  <c r="M12" i="4"/>
  <c r="M11" i="4" s="1"/>
  <c r="M9" i="4" s="1"/>
  <c r="L12" i="4"/>
  <c r="L11" i="4" s="1"/>
  <c r="K12" i="4"/>
  <c r="K11" i="4" s="1"/>
  <c r="I12" i="4"/>
  <c r="I11" i="4" s="1"/>
  <c r="G12" i="4"/>
  <c r="G11" i="4" s="1"/>
  <c r="F12" i="4"/>
  <c r="F11" i="4" s="1"/>
  <c r="P10" i="4"/>
  <c r="O10" i="4"/>
  <c r="L10" i="4"/>
  <c r="K10" i="4"/>
  <c r="G10" i="4"/>
  <c r="F10" i="4"/>
  <c r="N10" i="4"/>
  <c r="N9" i="4" s="1"/>
  <c r="M10" i="4"/>
  <c r="J10" i="4"/>
  <c r="K28" i="3"/>
  <c r="F28" i="3"/>
  <c r="L28" i="3"/>
  <c r="O28" i="3"/>
  <c r="N28" i="3"/>
  <c r="M28" i="3"/>
  <c r="M9" i="3" s="1"/>
  <c r="G28" i="3"/>
  <c r="P11" i="3"/>
  <c r="O11" i="3"/>
  <c r="N11" i="3"/>
  <c r="M11" i="3"/>
  <c r="L11" i="3"/>
  <c r="K11" i="3"/>
  <c r="J11" i="3"/>
  <c r="I11" i="3"/>
  <c r="I10" i="3" s="1"/>
  <c r="H11" i="3"/>
  <c r="G11" i="3"/>
  <c r="J10" i="3"/>
  <c r="H10" i="3"/>
  <c r="F10" i="3"/>
  <c r="F9" i="3" s="1"/>
  <c r="O10" i="3"/>
  <c r="O9" i="3" s="1"/>
  <c r="N10" i="3"/>
  <c r="M10" i="3"/>
  <c r="H12" i="2"/>
  <c r="H11" i="2" s="1"/>
  <c r="P11" i="2"/>
  <c r="P10" i="2" s="1"/>
  <c r="O11" i="2"/>
  <c r="N11" i="2"/>
  <c r="M11" i="2"/>
  <c r="L11" i="2"/>
  <c r="L10" i="2" s="1"/>
  <c r="K11" i="2"/>
  <c r="K10" i="2" s="1"/>
  <c r="J11" i="2"/>
  <c r="I11" i="2"/>
  <c r="G11" i="2"/>
  <c r="O10" i="2"/>
  <c r="M10" i="2"/>
  <c r="J10" i="2"/>
  <c r="I10" i="2"/>
  <c r="I9" i="2" s="1"/>
  <c r="H10" i="2"/>
  <c r="F10" i="2"/>
  <c r="F9" i="2" s="1"/>
  <c r="N10" i="2" l="1"/>
  <c r="G10" i="2"/>
  <c r="G9" i="2" s="1"/>
  <c r="K10" i="3"/>
  <c r="K9" i="3" s="1"/>
  <c r="G10" i="3"/>
  <c r="L10" i="3"/>
  <c r="L9" i="3" s="1"/>
  <c r="P10" i="3"/>
  <c r="N9" i="3"/>
  <c r="F9" i="4"/>
  <c r="I10" i="4"/>
  <c r="L9" i="4"/>
  <c r="H10" i="4"/>
  <c r="O11" i="5"/>
  <c r="M9" i="5"/>
  <c r="O10" i="5"/>
  <c r="O9" i="5" s="1"/>
  <c r="H10" i="5"/>
  <c r="K9" i="5"/>
  <c r="P10" i="5"/>
  <c r="F9" i="5"/>
  <c r="N10" i="5"/>
  <c r="N9" i="5" s="1"/>
  <c r="G9" i="6"/>
  <c r="P10" i="6"/>
  <c r="N9" i="6"/>
  <c r="K9" i="6"/>
  <c r="I9" i="6"/>
  <c r="F9" i="13"/>
  <c r="F36" i="13"/>
  <c r="N9" i="13"/>
  <c r="I36" i="13"/>
  <c r="P52" i="13"/>
  <c r="O52" i="13"/>
  <c r="O36" i="13" s="1"/>
  <c r="O9" i="13" s="1"/>
  <c r="J77" i="13"/>
  <c r="I9" i="7"/>
  <c r="P10" i="7"/>
  <c r="L9" i="7"/>
  <c r="K9" i="7"/>
  <c r="G9" i="7"/>
  <c r="M10" i="7"/>
  <c r="F9" i="7"/>
  <c r="O10" i="7"/>
  <c r="O9" i="7" s="1"/>
  <c r="G10" i="9"/>
  <c r="G9" i="9" s="1"/>
  <c r="I9" i="9"/>
  <c r="J10" i="9"/>
  <c r="O9" i="9"/>
  <c r="H10" i="9"/>
  <c r="H9" i="9" s="1"/>
  <c r="P10" i="9"/>
  <c r="N9" i="9"/>
  <c r="L9" i="10"/>
  <c r="P10" i="10"/>
  <c r="P9" i="10" s="1"/>
  <c r="K10" i="10"/>
  <c r="O9" i="10"/>
  <c r="G9" i="10"/>
  <c r="N10" i="10"/>
  <c r="N9" i="10" s="1"/>
  <c r="P9" i="12"/>
  <c r="H36" i="13"/>
  <c r="H9" i="13" s="1"/>
  <c r="I9" i="13"/>
  <c r="L9" i="13"/>
  <c r="J92" i="13"/>
  <c r="P77" i="13"/>
  <c r="P36" i="13" s="1"/>
  <c r="P9" i="13" s="1"/>
  <c r="J9" i="12"/>
  <c r="F9" i="10"/>
  <c r="H10" i="10"/>
  <c r="I9" i="10"/>
  <c r="K9" i="10"/>
  <c r="J9" i="10"/>
  <c r="J9" i="9"/>
  <c r="F9" i="9"/>
  <c r="L9" i="9"/>
  <c r="N9" i="8"/>
  <c r="O9" i="8"/>
  <c r="F9" i="8"/>
  <c r="H9" i="8"/>
  <c r="I9" i="8"/>
  <c r="L9" i="8"/>
  <c r="J9" i="8"/>
  <c r="P9" i="8"/>
  <c r="M9" i="7"/>
  <c r="H10" i="7"/>
  <c r="J11" i="7"/>
  <c r="J9" i="7" s="1"/>
  <c r="O9" i="6"/>
  <c r="J9" i="6"/>
  <c r="F9" i="6"/>
  <c r="H9" i="6"/>
  <c r="L9" i="6"/>
  <c r="J9" i="5"/>
  <c r="P11" i="5"/>
  <c r="J11" i="5"/>
  <c r="L11" i="5"/>
  <c r="L9" i="5" s="1"/>
  <c r="I9" i="4"/>
  <c r="G9" i="4"/>
  <c r="H11" i="4"/>
  <c r="H9" i="4" s="1"/>
  <c r="O9" i="4"/>
  <c r="J11" i="4"/>
  <c r="J9" i="4" s="1"/>
  <c r="K9" i="4"/>
  <c r="H28" i="3"/>
  <c r="H9" i="3" s="1"/>
  <c r="P28" i="3"/>
  <c r="P9" i="3" s="1"/>
  <c r="I28" i="3"/>
  <c r="I9" i="3" s="1"/>
  <c r="G9" i="3"/>
  <c r="J28" i="3"/>
  <c r="J9" i="3" s="1"/>
  <c r="H9" i="2"/>
  <c r="K9" i="2"/>
  <c r="N9" i="2"/>
  <c r="L9" i="2"/>
  <c r="O9" i="2"/>
  <c r="P9" i="2"/>
  <c r="J9" i="2"/>
  <c r="M9" i="2"/>
  <c r="P13" i="1"/>
  <c r="P12" i="1"/>
  <c r="P11" i="1" s="1"/>
  <c r="P10" i="1" s="1"/>
  <c r="H12" i="1"/>
  <c r="O11" i="1"/>
  <c r="O10" i="1" s="1"/>
  <c r="N11" i="1"/>
  <c r="M11" i="1"/>
  <c r="M10" i="1" s="1"/>
  <c r="M9" i="1" s="1"/>
  <c r="L11" i="1"/>
  <c r="L10" i="1" s="1"/>
  <c r="K11" i="1"/>
  <c r="K10" i="1" s="1"/>
  <c r="J11" i="1"/>
  <c r="J10" i="1" s="1"/>
  <c r="I11" i="1"/>
  <c r="I10" i="1" s="1"/>
  <c r="H11" i="1"/>
  <c r="H10" i="1" s="1"/>
  <c r="G11" i="1"/>
  <c r="G10" i="1" s="1"/>
  <c r="F11" i="1"/>
  <c r="N10" i="1"/>
  <c r="N9" i="1" s="1"/>
  <c r="F10" i="1"/>
  <c r="F9" i="1" s="1"/>
  <c r="H9" i="5" l="1"/>
  <c r="P9" i="6"/>
  <c r="J36" i="13"/>
  <c r="J9" i="13" s="1"/>
  <c r="P9" i="7"/>
  <c r="H9" i="10"/>
  <c r="P9" i="9"/>
  <c r="H9" i="7"/>
  <c r="P9" i="5"/>
  <c r="P11" i="4"/>
  <c r="P9" i="4" s="1"/>
  <c r="G9" i="1"/>
  <c r="H9" i="1"/>
  <c r="O9" i="1"/>
  <c r="I9" i="1"/>
  <c r="K9" i="1"/>
  <c r="J9" i="1"/>
  <c r="L9" i="1"/>
  <c r="P9" i="1"/>
</calcChain>
</file>

<file path=xl/sharedStrings.xml><?xml version="1.0" encoding="utf-8"?>
<sst xmlns="http://schemas.openxmlformats.org/spreadsheetml/2006/main" count="1088" uniqueCount="199">
  <si>
    <t>สรุปแผนความต้องการงบลงทุน : ที่ดินและสิ่งก่อสร้าง ระยะ 3 ปี (2567 - 2568)</t>
  </si>
  <si>
    <t>คณะ/สถาบัน/สำนัก/มหาวิทยาลัยราชภัฏสกลนคร</t>
  </si>
  <si>
    <t>ลำดับ
ความ
สำคัญ
(1)</t>
  </si>
  <si>
    <t>รายการ
(2)</t>
  </si>
  <si>
    <t>แหล่งเงินงบประมาณ</t>
  </si>
  <si>
    <t>จำนวน/
หน่วยนับ
(3)</t>
  </si>
  <si>
    <t>ราคา
ต่อหน่วย
(4)</t>
  </si>
  <si>
    <t>งบประมาณที่ได้
รับจัดสรรปี 2566</t>
  </si>
  <si>
    <t>แผนความต้องการงบลงทุน  (5)</t>
  </si>
  <si>
    <t>สถานที่ก่อสร้าง/ปรับปรุง</t>
  </si>
  <si>
    <r>
      <rPr>
        <b/>
        <sz val="16"/>
        <color theme="1"/>
        <rFont val="TH SarabunPSK"/>
        <family val="2"/>
      </rPr>
      <t>เหตุผล ความจำเป็น และประโยชน์การใช้งาน</t>
    </r>
    <r>
      <rPr>
        <sz val="16"/>
        <color theme="1"/>
        <rFont val="TH SarabunPSK"/>
        <family val="2"/>
      </rPr>
      <t xml:space="preserve">
(รายละเอียดเพิ่มเติมโปรดทำเป็นเอกสารรแนบ
สถานที่ดำเนินการ
</t>
    </r>
  </si>
  <si>
    <t>เงินแผ่นดิน</t>
  </si>
  <si>
    <t>เงินรายได้</t>
  </si>
  <si>
    <t>รวม</t>
  </si>
  <si>
    <t>จำนวน</t>
  </si>
  <si>
    <t>วงเงิน</t>
  </si>
  <si>
    <t>รวมค่าที่ดินและสิ่งก่อสร้าง</t>
  </si>
  <si>
    <t>1. รายการปีเดียว</t>
  </si>
  <si>
    <t>ผู้สำเร็จการศึกษาด้านวิทยาศาสตร์และเทคโนโลยี</t>
  </si>
  <si>
    <t>คณะวิทยาศาสตร์และเทคโนโลยี</t>
  </si>
  <si>
    <t>โครงการก่อสร้างอาคารจัดแสดงวิทยาศาสตร์และพื้นที่ทำงานร่วมกัน คณะวิทยาศาสตร์และเทคโนโลยี</t>
  </si>
  <si>
    <t>P</t>
  </si>
  <si>
    <t>หลัง</t>
  </si>
  <si>
    <t>หน้าอาคารศุนย์วิทยาศาสตร์และ หน้าอาคาร 7</t>
  </si>
  <si>
    <t>สถานการณ์ปัจจุบันเยาวชนได้ให้ความสนใจด้านวิทยาศาสตร์และเทคโนโลยีลดลง จึงส่งผลกระทบให้มีผู้เข้าศึกษาต่อในคณะวิทยาศาสตร์และเทคโนโลยีลดลงอย่างต่อเนื่อง คณะวิทยาศาสตร์และเทคโนโลยีจึงมีแนวความคิดในก่อสร้างสถานที่จัดแสดงผลงานหรือนิทรรศการด้านวิทยาศาสตร์และเทคโนโลยี เพื่อแสดงผลงานหรือนวัตกรรมของคณะในรูปแบบนิทรรศการกึ่งถาวร ซึ่งคาดหวังว่าจะเป็นสถานที่ทัศนศึกษาของเยาวชนที่สามารถเป็นจุดสนใจสร้างแรงดึงดูดให้เยาวชนหรือผู้ที่สนใจด้านวิทยาศาสตร์ให้มีความประทับใจและความต้องการในการเข้าศึกษาในสาขาวิชาด้านวิทยาศาสตร์และเทคโนโลยีมากขึ้น  นอกจากนี้ปัจจุบันอาคาร 9 ซึ่งออกแบบมาเพื่อเป็นห้องปฏิบัติการ กลับถูกใช้งานเป็นที่ตั้งของสำนักงานต่าง ๆ และห้องพักอาจารย์ของคณะวิทยาศาสตร์และเทคโนโลยี การใช้งานพื้นที่ของอาคารจึงไม่มีความเหมาะสมด้านความปลอดภัยในการทำงานหรือการเรียนการสอน กรอปกับศูนย์วิทยาศาสตร์กำลังพัฒนาตนเองเพื่อเข้าสู่มาตรฐานห้องปฏิบัติการ ISO17025 เป็นแห่งแรกของจังหวัดสกลนคร ศูนย์วิทยาศาสตร์จึงมีความต้องการใช้พื้นที่ภายในอาคาร 9 เพิ่มเติมเพื่อดำเนินกิจกรรมดังกล่าวแต่ไม่สามารถใช้งานได้เนื่องจากมีสำนักงานต่าง ๆ ใช้พื้นที่อยู่  ยิ่งกว่านั้นการเรียนการสอนในปัจจุบันมีการเรียนการสอนในรูปแบบออนไลน์มากขึ้น แต่คณะวิทยาศาสตร์และเทคโนโลยีกลับไม่มีสถานที่ที่เหมาะสมกับการจัดการเรียนการสอนแบบออนไลน์ ซึ่งเป็นอุปสรรคสำคัญในการเรียนการสอนสมัยใหม่  ดัวยเหตุผลดังกล่าวคณะวิทยาศาสตร์และเทคโนโลยีจึงมีความจำเป็นยิ่งยวดและเร่งด่วนในการก่อสร้างอาคารสำหรับจัดแสดงผลงานและพื้นที่ทำงานร่วมกันเพื่อแก้ไขปัญหาข้างต้น  โดยจะทำการก่อสร้างอาคารเอนกประสงค์ใหม่ที่เป็นศูนย์รวมของคณะและสามารถใช้งานในกิจกรรมที่หลากหลายอย่างบูรณาการ ได้แก่ การจัดแสดงผลงานทางวิทยาศาสตร์ การทำงานร่วมกันของนักศึกษา การจัดกิจกรรมนักศึกษา สำนักงานแบบจุดเดียวเบ็ดเสร็จ การประชุมกลุ่มย่อย และการจัดการเรียนการสอนแบบออนไลน์ ซึ่งคาดว่าเมื่อก่อสร้างเสร็จมีผู้ใช้งานประจำอาคารนี้ ไม่น้อยกว่า 450 คนต่อวัน</t>
  </si>
  <si>
    <t>โครงการปรับปรุงโครงสร้างพื้นฐานและสนับสนุนโครงการอนุรักษ์พันธุกรรมพืชอันเนื่องมาจากพระราชดำริ ฯ (อพ.สธ.) คณะวิทยาศาสตร์และเทคโนโลยี</t>
  </si>
  <si>
    <t>งาน</t>
  </si>
  <si>
    <t>อาคาร 6 ,อาคาร 7 และอาคาร 9</t>
  </si>
  <si>
    <t>อาคารเรียนและอาคารปฏิบัติการ คณะวิทยาศาสตร์และเทคโนโลยี ทั้งอาคาร 6 อาคาร 7 อาคาร 9 และอาคารศูนย์เทคโนโลยีที่เหมาะสมเป็นอาคารที่ให้บริการแก่บุคลากรและนักศึกษาสาขาวิชาทางวิทยาศาสตร์และการศึกษามากถึง 4 คณะ ได้แก่ คณะวิทยาศาสตร์และเทคโนโลยี คณะเทคโนโลยีการเกษตร คณะเทคโนโลยีอุตสาหกรรม และคณะครุศาสตร์  การใช้งานอาคารมีผู้ใช้งานอาคารต่อเนื่องและยาวนาน บางอาคารมีอายุการใช้งานมากกว่า 30 ปี โดยคณะวิทยาศาสตร์และเทคโนโลยีมีการดูแลรักษาและซ่อมแซมอาคารเล็กน้อยตามวาระอยู่เป็นระยะ  อย่างไรก็ตามด้วยรูปแบบการใช้งานอาคารมีการเปลี่ยนแปลงตามยุคสมัยที่ต่างไปจากการออกแบบเมื่อครั้นก่อสร้าง กรอปกับอาคารต่าง ๆ ขาดการปรับปรุงและซ่อมบำรุงครั้งใหญ่มาเป็นระยะเวลานาน  จึงส่งผลให้อาคารไม่สามารถบริการผู้ใช้งานได้อย่างเต็มที่และมีสภาพทรุดโทรมจนสภาพแวดล้อมของอาคารไม่เอื้ออำนวยต่อการเรียนรู้ในยุคปัจจุบัน</t>
  </si>
  <si>
    <t>คณะเทคโนโลยีอุตสาหกรรม</t>
  </si>
  <si>
    <t>โครงการปรับปรุงลานกิจกรรมและพื้นที่ทำงานนักศึกษา (Co Working Space) คณะเทคโนโลยีอุตสาหกรรม</t>
  </si>
  <si>
    <t>-</t>
  </si>
  <si>
    <t>บริเวณพื้นที่จอดรถจักรยานยนต์และลานกิจกรรม หน้าคณะเทคโนโลยีอุตสาหกรรม</t>
  </si>
  <si>
    <t>เนื่องด้วยคณะเทคโนโลยีอุตสาหกรรมยังไม่มีพื้นที่ทำกิจกรรม และพื้นที่ทำงานของนักศึกษา เช่น กิจกรรมแสดงนิทรรศการ, กิจกรรมนันทนาการต่างๆ ของนักศึกษาในเวลากลางวัน เพราะพื้นที่เดิมที่มีอยู่ไม่มีหลังคาจึงไม่สามารถจัดกิจกรรมต่างๆได้ในช่วงเวลากลางวัน การปรับปรุงลานกิจกรรมกลางแจ้งให้มีหลังคาจึงเป็นการเพิ่มพื้นที่กิจกรรม และห้องเรียนให้กับนักศึกษา เพื่อให้สามารถใช้พื้นที่ได้คุ้มค่าและเกิดประโยชน์สูงสุดในการจัดกิจกรรมและการจัดการศึกษา ดังนั้นคณะเทคโนโลยีอุตสาหกรรมจึงได้จัดทำโครงการปรับปรุงพื้นที่ลานกิจกรรมและพื้นที่ทำงานนักศึกษา(Co Working Space) ขึ้น เพื่อเป็นการแก้ปัญหาการขาดแคลนพื้นที่ทำกิจกรรมในร่ม สำหรับใช้ในการจัดกิจกรรมการเรียนการสอน กิจกรรมเสริมหลักสูตร และกิจกรรมต่างๆ ของนักศึกษาต่อไป</t>
  </si>
  <si>
    <t>โครงการก่อสร้างอาคารปฏิบัติการและศูนย์ทดสอบมาตรฐานฝีมือแรงงานด้านไฟฟ้าและอิเล็กทรอนิกส์</t>
  </si>
  <si>
    <t>บริเวณพื้นที่บ้านทานตะวัน 5 ระหว่างหอพักจามจุรี กับที่จอดรถยนต์คณะเทคโนโลยีอุตสาหกรรม เป็นพื้นที่มีสิ่งปลูกสร้างที่เสื่อมโทรมแล้วต้องมีการรื้อถอน</t>
  </si>
  <si>
    <t xml:space="preserve">หลักสูตรทางด้าน ไฟฟ้าและอิเล็กทรอนิกส์ ของคณะเทคโนโลยีอุตสาหกรรม มีความสำคัญและสอดคล้องต่อการพัฒนาประเทศตามนโยบายรัฐบาล เพื่อก้าวเข้าสู่ Thailand 4.0 สิ่งสำคัญคือการสร้างบัณฑิตให้มีทักษะวิชาชีพและมาตรฐานฝีมือแรงงาน ให้สอดคล้องต่อความต้องการของตลาดแรงงาน การจัดการเรียนการสอนและฝึกทักษะปฏิบัติ จึงจำเป็นต้องมีเครื่องมืออุปกรณ์ วัสดุครุภัณฑ์ ห้องเรียน ห้องปฏิบัติการที่เพียงพอและทันสมัยเพื่อให้ทันกับเทคโนโลยีที่เปลี่ยนไป
ปัจจุบันคณะเทคโนโลยีอุตสาหกรรมได้รับการจัดสรรงบประมาณในการจัดหาครุภัณฑ์เพื่อการเรียนการสอนมากขึ้น จึงจำเป็นต้องจัดหาพื้นที่หรืออาคารที่จะติดตั้งครุภัณฑ์ เครื่องมือ เพื่อให้การจัดกิจกรรมการเรียนการสอน การฝึกทักษะปฏิบัติเป็นไปอย่างมีประสิทธิภาพ โดยพื้นที่ปัจจุบันคับแคบ ไม่เพียงพอและไม่เหมาะ จึงจำเป็นต้องมีอาคารและห้องปฏิบัติการให้เพียงพอและเหมาะสมตามหลักวิศวกรรม รวมทั้งการเตรียมพื้นที่ห้องปฏิบัติการเพื่อพัฒนาหลักสูตรใหม่ที่สอดคล้องกับความต้องการของประเทศในอนาคต
</t>
  </si>
  <si>
    <t>โครงการ ต่อเติมอาคารศูนย์ปฏิบัติการทางด้านเทคโนโลยีโยธาและเทคโนโลยีสถาปัตยกรรม</t>
  </si>
  <si>
    <t>ก่อสร้างอาคารบริเวณพื้นที่โล่งข้างอาคารศูนย์ปฏิบัติการทางด้านเทคโนโลยีโยธาและเทคโนโลยีสถาปัตยกรรม เป็นพื้นที่โล่งไม่มีสิ่งปลูกสร้างและไม่มีต้นไม้</t>
  </si>
  <si>
    <t xml:space="preserve">ปัจจุบันสาขาวิชาโยธาและสถาปัตยกรรม คณะเทคโนโลยีอุตสาหกรรมได้ดำเนินการจัดการเรียนการสอนตามหลักสูตรเทคโนโลยีบัณฑิต สาขาวิชาเทคโนโลยีโยธาและสาขาวิชาเทคโนโลยีสถาปัตยกรรม พร้อมกับจัดตั้งหน่วยวิจัยและปฏิบัติการออกแบบสร้างสรรค์เพื่อท้องถิ่น จึงมีความจำเป็นอย่างยิ่งที่ต้องใช้สถานที่เพื่อดำเนินการเรียนการสอนและสำหรับการปฏิบัติงานทางด้านวิศวกรรมและการการออกด้านแบบสถาปัตยกรรม รวมถึงความต้องการทางด้านพื้นที่สำหรับการปฏิบัติงานที่มีชิ้นงานขนาดใหญ่และพื้นที่สำหรับจัดกิจกรรมของนักศึกษา ซึ่งสถานที่และสิ่งอำนวยความสะดวกที่มียังไม่เพียงพอต่อความต้องการในการจัดกิจกรรมการเรียนการสอน และการดำเนินงานของหน่วยบริการที่จัดตั้ง ปัจจุบันได้มีการก่อสร้างอาคารศูนย์ปฏิบัติการทางด้านเทคโนโลยีโยธาและเทคโนโลยีสถาปัตยกรรมแล้วเสร็จ 1 หลัง เป็นอาคารโครงสร้างเหล็ก 2 ชั้น ใต้ถุนโล่งและมีห้องปฏิบัติการเพียงห้องเดียว เพื่อเพิ่มประสิทธิภาพในการปฏิบัติการทางด้านเทคโนโลยีโยธาและเทคโนโลยีสถาปัตยกรรม สาขาวิชาจึงได้ดำเนินการออกแบบต่อเติมส่วนขยายอาคารศูนย์ปฏิบัติการทางด้านเทคโนโลยีโยธาและเทคโนโลยีสถาปัตยกรรม </t>
  </si>
  <si>
    <t>โครงการปรับปรุงอาคารเรียนและปฏิบัติการสำหรับการจัดการศึกษาสาขาวิชาพื้นฐานวิศวกรรมและอุตสาหกรรมศิลป์</t>
  </si>
  <si>
    <t>อาคารอิเล็กทรอนิกส์หลังเดิม คณะเทคโนโลยีอุตสาหกรรม</t>
  </si>
  <si>
    <t>ด้วยคณะเทคโนโลยีอุตสาหกรรม  ได้เปิดการสอนระดับปริญญาตรีร่วมกับคณะครุศาสตร์ ในหลักสูตรอุตสาหกรรมศิลป์  ซึงเป็นหลักสูตรทางด้านช่างอุตสาหกรรม ซึงเป็นหลักสูตรที่จะต้องจัดให้มีการฝึกทักษะในการปฏิบัติงานช่าง ทางด้าน ก่อสร้าง งานปูนคอนกรีต งานออกแบบเขียนแบบ ไฟฟ้า อิเล็กทรอนิกส์ งานเชื่อมไฟฟ้า งานโลหะ และอื่นๆ  ซึ่งการการจัดการเรียนการสอนที่ผ่านมายังไม่มีอาคารเรียนที่เป็นอาคารประจำของทางหลักสูตรเพื่อสนับสนุนในการกิจกรรมการเรียนการสอนที่ชัดเจน  ปัจจุบัน หลักสูตรอุตสาหกรรม มีนักศึกษา 5 ชั้นปีการศึกษา จำนวนนักศึกษา 125 คน แต่ยังไม่มีอาคารปฏิบัติการที่เป็นอาคารหลักของหลักสูตร  ประกอบการมีคณะเทคโนโลยีอุตสาหกรรมมีอาคารอิเล็กทรอนิกส์ ที่ไม่ได้ใช้งาน และ ในแผนของคณะเทคโนโลยีอุตสาหกรรมจะจัดแยกสาขาวิชาใหม่คือ  สาขาวิชาพื้นฐานวิศวกรรมและอุตสาหกรรมศิลป์  เพื่อรับผิดชอบในรายวิชาแกนหรือวิชาพื้นฐานงานวิศวกรรมของหลักสูตรในคณะเทคโนโลยีอุตสาหกรรม</t>
  </si>
  <si>
    <t>คณะเทคโนโลยีการเกษตร</t>
  </si>
  <si>
    <t xml:space="preserve">งานปรับปรุงอาคารและครุภัณฑ์ประกอบห้องปฏิบัติการโรงงานต้นแบบพัฒนาผลิตภัณฑ์และนวัตกรรมอาหาร </t>
  </si>
  <si>
    <t>โรงงานต้นแบบพัฒนาผลิตภัณฑ์และนวัตกรรมอาหาร</t>
  </si>
  <si>
    <t xml:space="preserve">เหตุผลความจำเป็น ให้มีความพร้อมในการจัดการเรียนการสอน การวิจัย การบริการวิชาการแก่ชุมชน มีห้องปฏิบัติการวิเคราะห์คุณภาพอาหารให้ได้มาตรฐาน สำหรับการพัฒนาผลิตภัณฑ์ที่ได้คุณภาพตามเกณฑ์มาตรฐานผลิตภัณฑ์ มีห้องปฏิบัติการประเมินคุณภาพทางประสาทสัมผัสของอาหารหรือห้องชิมอาหาร สำหรับการพัฒนาผลิตภัณฑ์อาหารให้เป็นที่ยอมรับของผู้บริโภค </t>
  </si>
  <si>
    <t>ปรับปรุงพื้นที่จัดทำโรงจอดรถอาจารย์และนักศึกษาสาขาธุรกิจเกษตรและสัตวศาสตร์</t>
  </si>
  <si>
    <t>ก่อสร้างโรงเรือนปลูกพืชอเนกประสงค์หลังคาโค้ง</t>
  </si>
  <si>
    <t>พัฒนาเป็นแหล่งท่องเที่ยวเชิงเกษตร สามารถถ่ายทอดความรู้ให้ชุมชน สามารถเป็นแหล่งศึกษาเรียนรู้ที่หลากหลายแก่นักศึกษาและประชาชนทั่วไป เพื่อเป็นการสืบสานรักษา ต่อยอด ศาสตร์พระราชา และในปีงบประมาณ พ.ศ. 2566 คณะเทคโนโลยีการเกษตร จะดำเนินการต่อยอดการพัฒนาฐานการเรียนรู้ “ปลูกผักในโรงเรือน” และ โรงเรือนเห็ดอัจฉริยะเพื่อสร้างรายได้ให้คณะและสร้างทักษะการเป็นผู้ประกอบการให้นักศึกษา</t>
  </si>
  <si>
    <t xml:space="preserve">อาคารศูนย์ส่งเสริมและถ่ายทอดนวัตกรรมและเทคโนโลยีการเกษตร </t>
  </si>
  <si>
    <t>ปรับปรุงห้องปฏิบัติการนวัตกรรมพืชสมัยใหม่</t>
  </si>
  <si>
    <t>โรงเรือนโคขุนครบวงจร</t>
  </si>
  <si>
    <t>โรง</t>
  </si>
  <si>
    <t>อาคารปฏิบัติการนวัตกรรมการเกษตรและเทคโนโลยีชีวภาพทางพืช</t>
  </si>
  <si>
    <t>เพื่อทำการจัดการเรียนการสอนด้านปฏิบัติการนวัตกรรมการเกษตรและเทคโนโลยีชีวภาพทางพืช</t>
  </si>
  <si>
    <t xml:space="preserve">ปรับปรุงพื้นที่ฟาร์มสาธิตสัตวศาสตร์ </t>
  </si>
  <si>
    <t xml:space="preserve">	  1. เพื่อใช้ในการเรียนการสอนทางด้านการผลิตสัตว์ เพื่อเป็นสิ่งสนับสนุนการเรียนรู้ ซึ่งสอดคล้องกับตัวชี้วัดที่ 6.1 สิ่งสนับสนุนการเรียนรู้ (ตัวชี้วัดประกันคุณภาพการศึกษาภายในระดับอุดมศึกษา พ.ศ. 2558 ระดับหลักสูตร) และเป็นหน่วยฝึกประสบการณ์วิชาชีพสำหรับนักศึกษา
	2. เพื่อใช้ในการสนับสนุนการวิจัยของคณาจารย์ นักศึกษา และบุคลากรในศาสตร์ที่เกี่ยวข้อง เช่น หลักสูตรอบรมระยะสั้น หลักการผลิตสัตว์เบื้องต้น การผลิตสัตว์สุกร โภชนศาสตร์สัตว์ การจัดการฟาร์ม การสืบพันธุ์และการผสมเทียม การปรับปรุงการผลิตสัตว์ในเขตร้อนชื้น เศรษฐศาสตร์ปศุสัตว์ เพื่อสร้างความเข้มแข็งทางวิชาการ
	3. เพื่อใช้เป็นแหล่งการบริการวิชาการและแหล่งเรียนรู้ให้คำปรึกษาทางด้านการผลิตสัตว์ ตามนโยบายจากมหาวิทยาลัยให้บริการทางวิชาการและพัฒนาชุมชน</t>
  </si>
  <si>
    <t>ปรับปรุงโรงเรือนเพาะชำและลานจัดการผลผลิตหลังการเก็บเกี่ยว</t>
  </si>
  <si>
    <t>ก่อสร้างอาคารจำหน่ายผลผลิตทางการเกษตร AGT Market Place</t>
  </si>
  <si>
    <t xml:space="preserve"> </t>
  </si>
  <si>
    <t>แหล่งเรียนรู้ โคก หนอง นาโมเดล</t>
  </si>
  <si>
    <t>ศูนย์รวบรวมผลผลิตทางการเกษตรของนักศึกษาทายาทเกษตรกร แหล่งเรียนรู้โคก หนอง นาโมเดล</t>
  </si>
  <si>
    <t>ปรับปรุงห้องประชุมอาคารคณะเทคโนโลยีการเกษตร (AG109)</t>
  </si>
  <si>
    <t>ห้องประชุม อาคาร 12 ชั้น 1</t>
  </si>
  <si>
    <t>ปรับปรุงห้องประชุม เพื่อใช้สำหรับให้บริการวิชาการ จัดประชุมสัมมนา บริการวิชาการ ตลอดใช้ในการเรียนการสอน ห้องเรียนรวม</t>
  </si>
  <si>
    <t>โรงพยาบาลสัตว์และศูนย์ฝึกวิชาชีพสาขาเทคนิคการสัตวแพทย์</t>
  </si>
  <si>
    <t>ข้างอาคารปฏิบัติการเรียนรวมทางเทคนิคการสัตวแพทย์</t>
  </si>
  <si>
    <t>สิ่งก่อสร้างเพื่อจัดตั้งโรงพยาบาลสัตว์และศูนย์ฝึกวิชาชีพสาขาเทคนิคการสัตวแพทย์ใช้เพื่อเป็นศูนย์ดูแลสุนัขทรงเลี้ยงสำหรับงานรับปริญญา และใช้เป็นสถานที่สำหรับฝึกทักษะวิชาชีพสาขาเทคนิคการสัตวแพทย์และสาขาที่เกี่ยวข้อง ใช้เป็นที่ดูแลสุขภาพสัตว์ เป็นโรงพยาบาลสัตว์ ใช้ในการการจัดกระบวนการเรียนการสอนทางด้านเทคนิคสัตวแพทย์ การเพิ่มทักษะประสบการณ์ให้นักศึกษาในสาขาวิชา และหารายได้ให้มหาวิทยาลัย</t>
  </si>
  <si>
    <t>ปรับปรุงอาคารคณะเทคโนโลยีการเกษตร อาคาร 12</t>
  </si>
  <si>
    <t>อาคารคณะเทคโนโลยีการเกษตร อาคาร 12</t>
  </si>
  <si>
    <t>ปรับปรุงอาคารคณะเทคโนโลยีการเกษตร โดยการซ่อมแซมส่วนที่สึกหรอ ทาสี เพื่อใช้สำหรับการจัดการเรียนการสอน การให้บริการวิชาการ จัดประชุมสัมมนา บริการวิชาการ</t>
  </si>
  <si>
    <t xml:space="preserve">โรงเรือนเพาะเลี้ยงสัตว์น้ำชายฝั่ง  </t>
  </si>
  <si>
    <t>บริเวณโรงเพาะเลี้ยงสัตว์น้ำ</t>
  </si>
  <si>
    <t>หลักสูตรมีกระบวนการจัดการเรียนการสอนเชิงปฏิบัติการและเรียนรู้จากการปฏิบัติจริง ซึ่งในแผนการเรียนตลอดหลักสูตรนั้นมีรายวิชาเกี่ยวกับการเพาะเลี้ยงสัตว์น้ำชายฝั่ง การเพาะเลี้ยงสัตว์ทะเล การเพาะเลี้ยงกุ้ง และการเพาะเลี้ยงแพลงก์ตอน เพื่อให้เกิดการปฏิบัติได้จริง เข้าใจกระบวนการเพาะเลี้ยงเบื้องต้น และรูปแบบการเลี้ยงทางชายฝั่ง และทะเล จำเป็นต้องโรงเรือนเพาะเลี้ยงสัตว์น้ำชายฝั่ง อุปกรณ์ และบ่อเลี้ยง เพื่อจำลองสถานการณ์ การทดลองเลี้ยงในรูปแบบต่าง ๆ และการประยุกต์องค์ความรู้มาพัฒนาต่อยอดในการพัฒนาการเพาะเลี้ยงสัตว์ทะเลนอกพื้นที่ได้ด้วย</t>
  </si>
  <si>
    <t>งานปรับปรุงอาคารและครุภัณฑ์ประกอบอาคารโรงงเรือนแปรรูปอาหาร</t>
  </si>
  <si>
    <t>โรงเรือนแปรรูอาหาร</t>
  </si>
  <si>
    <t>สิ่งก่อสร้างเพื่อปรับปรุงอาคารเดิมที่มีอายุการใช้งานนานกว่า 20 ปี และเพื่อเป็นอาคารปฏิบัติการแปรรูปอาหารสำหรับสำหรับนักศึกษาและผู้ฝึกอบรมวิชาชีพทางการแปรรูปอาหาร</t>
  </si>
  <si>
    <t>ปรับปรุงห้องปฏิบัติการวิทยาศาสตร์และเทคโนโลยีการอาหาร</t>
  </si>
  <si>
    <t>ห้องปฏิบัติการเทคโนโลยีการอาหาร</t>
  </si>
  <si>
    <t>ให้มีความพร้อมในการจัดการเรียนการสอน การวิจัย การบริการวิชาการแก่ชุมชน มีห้องปฏิบัติการวิเคราะห์คุณภาพอาหารให้ได้มาตรฐาน</t>
  </si>
  <si>
    <t>ผู้สำเร็จการศึกษาด้านสังคมศาสตร์</t>
  </si>
  <si>
    <t>คณะครุศาสตร์</t>
  </si>
  <si>
    <t xml:space="preserve">ค่าปรับปรุงระบบสาธารณูปโภคอาคารคณะครุศาสตร์ </t>
  </si>
  <si>
    <t>ปัจจุบันอาคาร 2 คณะครุศาสตร์ ซึ่งมีอายุการก่อสร้างมานานกว่า 30 ปี มีสภาพเสื่อมโทรมตามการใช้งานมายาวนานระบบไฟฟ้าและสายไฟฟ้าภายใน ภายนอกอาคารชำรุด ตามอายุการใช้งาน และสีอาคารเสื่อมสภาพและไม่สวยงาม  ดังนั้นจึงต้องมีการปรับปรุงอาคาร คณะครุศาสตร์  ด้วยการปรับปรุงเปลี่ยนสายไฟฟ้าและอุปกรณ์ไฟฟ้าภายในและภายนอกอาคาร  และทาสีอาคารใหม่ เพื่อความสวยงาม รวมทั้งการป้องกันความเสียหายจากสาเหตุไฟฟ้าลัดวงจร  สาเหตุของการเกิดอัคคีภัยที่เกิดจากอุปกรณ์ไฟฟ้าเสื่อมสภาพ</t>
  </si>
  <si>
    <t>โครงการก่อสร้างห้องฟิตเนสสาขาวิชาพลศึกษาและวิทยาศาสตร์การกีฬา</t>
  </si>
  <si>
    <t>เนื่องด้วยสาขาพลศึกษาและวิทยาศาสตร์การกีฬา ได้มีการสอนภาคทฤษฎีและภาคปฏิบัติ และบริการวิชาการให้แก่หน่วยงานภายใน และภายนอกมหาวิทยาลัย ซึ่งปัจจุบันพบว่าห้องเดิมที่ใช้เป็นห้องปฏิบัติการ การจัดการเรียนการสอน การทดสอบและการเสริมสร้างสมรรถภาพทางกาย มีขนาดเล็ก ไม่เพียงพอต่อจำนวนนักศึกษา และไม่เพียงพอต่อ การจัดวางอุปกรณ์ในการจัดการเรียนการสอน   ทำให้ผู้สอนไม่สามารถดำเนินการสอนได้อย่างเต็มที่ และตั้งแต่ปีการศึกษา 62 สาขาพลศึกษาและวิทยาศาสตร์การกีฬารับจำนวนนักศึกษาเพิ่มจาก 1 ห้องเป็น 2 ห้อง จำนวนนักศึกษาเพิ่มขึ้นเป็น 2 เท่า แต่เนื่องจากห้องฟิตเนสเดิมมีขนาดเล็ก ไม่เพียงพอต่อความต้องการในการเรียนการสอนของทั้งผู้เรียนและผู้สอน  ดังนั้นสาขาพลศึกษาและวิทยาศาสตร์การกีฬา  ซึ่งเป็นหน่วยงานผลผลิตบัณฑิตวิชาชีพครูพลศึกษา ซึ่งบัณฑิตจะต้องใช้ทักษะและประสบการณ์ในการเรียนมาใช้ในการจัดการเรียนการสอน ด้วยเหตุผลดังกล่าวจึงมีความจำเป็นต้องก่อสร้างห้องฟิตเนส (ข้างสนามกีฬาราชพฤกษ์) เพื่อเพิ่มประสิทธิภาพในการเรียนการสอน</t>
  </si>
  <si>
    <t>โครงการปรับปรุงสนามแบดมินตันสาขาวิชาพลศึกษาและวิทยาศาสตร์การกีฬา</t>
  </si>
  <si>
    <t>เนื่องด้วยสาขาพลศึกษาและวิทยาศาสตร์การกีฬา ได้มีการสอนภาคทฤษฎีและภาคปฏิบัติ และบริการวิชาการให้แก่หน่วยงานภายใน และภายนอกมหาวิทยาลัย ซึ่งปัจจุบันพบว่าอาคารสนามแบดมินตันได้เสื่อมสภาพจากการใช้งานอย่างหนักจากการเรียนการสอนและจากการทำกิจกรรมของนักศึกษาในมหาวิทยาลัยเกือบทุกคณะ ทำให้อาคารสนามแบดมินตันที่ใช้ในการสอนภาคทฤษฎีและภาคปฏิบัติเสื่อมประสิทธิภาพและชำรุดทรุดโทรมจาการใช้งานอย่างหนักและขาดการปรับปรุงมาเป็นระยะเวลานาน  ผู้สอนไม่สามารถดำเนินการสอนได้อย่างเต็มที่ และในปีการศึกษา 62 สาขาพลศึกษาและวิทยาศาสตร์การกีฬารับจำนวนนักศึกษาเพิ่มจาก 1 ห้องเป็น 2 ห้อง จำนวนนักศึกษาเพิ่มขึ้นเป็น 2 เท่า แต่เนื่องจากอาคารแบดมินตันชำรุดทรุดโทรมและไม่เพียงพอต่อความต้องการในการเรียนการสอนของทั้งผู้เรียนและผู้สอน  ดังนั้นสาขาพลศึกษาและวิทยาศาสตร์การกีฬา  ซึ่งเป็นหน่วยงานผลผลิตบัณฑิตวิชาชีพครูพลศึกษา ซึ่งบัณฑิตจะต้องใช้ทักษะและประสบการณ์ในการเรียนมาใช้ในการจัดการเรียนการสอน ด้วยเหตุผลดังกล่าวจึงมีความจำเป็นต้องปรับปรุงอาคารสนามแบดมินตันเพื่อเพิ่มประสิทธิภาพในการเรียนการสอน</t>
  </si>
  <si>
    <t>โครงการพัฒนาสิ่งก่อสร้างสนามฟุตซอลหญ้าเทียม</t>
  </si>
  <si>
    <t>เนื่องด้วยสาขาพลศึกษาและวิทยาศาสตร์การกีฬา คณะครุศาสตร์ มีภารกิจในการจัดการเรียนการสอน รายวิชาฟุตซอล และบริการวิชาการให้แก่หน่วยงานภายใน และภายนอกมหาวิทยาลัย มีสถานที่ ที่ใช้ในการจัดกิจกรรมการเรียนการสอน จัดกิจกรรมกีฬา นันทนาการ และกิจกรรมอื่นๆคือสนามกีฬาฟุตซอลกลางแจ้ง (ข้างสนามกีฬาราชพฤกษ์) โดยการจัดการเรียนการสอนที่สนามกีฬาฟุตซอลกลางแจ้ง (ข้างสนามกีฬาราชพฤกษ์) จะประสบปัญหาในเรื่องสภาพอากาศ ทั้งอากาศร้อน และฝนตก เป็นอุปสรรคในการจัดการเรียนการสอน โดยเฉพาะในจำนวนนักศึกษาที่เพิ่มมากขึ้น มีสถานที่ที่ไม่เพียงพอ และวันที่แดดร้อนมากหรือวันที่ฝนตก ก็จะไม่สามารถจัดการเรียนการสอนให้กับนักศึกษาได้ เนื่องจากไม่มีหลังคาป้องกันแดดและฝน และหากมีผู้มาขอใช้สถานที่ในการจัดกิจกรรมต่างๆ ในวันและเวลาเดียวกันก็จะใช้ได้เฉพาะโรงยิมเนเซียม (หลังเก่า) ซึ่งมีหลังคาป้องกันแดดและฝน ส่วนสนามกีฬาอเนกประสงค์ (ข้างโรงยิมหลังเก่า) จะไม่สามารถให้บริการได้ ถ้าหากมีหลังคาป้องกันแดดและฝนก็จะสามารถให้บริการในการจัดกิจกรรมแก่ผู้มาขอใช้บริการได้ และเกิดประโยชน์แก่นักศึกษาและบุคคลทั่วไป</t>
  </si>
  <si>
    <t>โครงการพัฒนาสิ่งก่อสร้างโดมสนามกีฬา</t>
  </si>
  <si>
    <t>เนื่องด้วยสาขาพลศึกษาและวิทยาศาสตร์การกีฬา คณะครุศาสตร์ มีภารกิจในการจัดการเรียนการสอน และบริการวิชาการให้แก่หน่วยงานภายใน และภายนอกมหาวิทยาลัย มีสถานที่ ที่ใช้ในการจัดกิจกรรมการเรียนการสอน จัดกิจกรรมกีฬา นันทนาการ และกิจกรรมอื่นๆคือโรงยิมเนเซียม (หลังเก่า) และสนามกีฬาเอนกประสงค์ (ข้างโรงยิมหลังเก่า) และในการจัดกิจกรรมการเรียนการสอนนักศึกษาต้องใช้พื้นที่ทั้งโรงยิมเนเซียม (หลังเก่า) และสนามกีฬาอเนกประสงค์ (ข้างโรงยิมหลังเก่า) โดยการจัดการเรียนการสอนที่สนามกีฬาอเนกประสงค์ (ข้างโรงยิมหลังเก่า) จะประสบปัญหาในเรื่องสภาพอากาศ ทั้งอากาศร้อน และฝนตก เป็นอุปสรรคในการจัดการเรียนการสอน โดยเฉพาะในวันที่แดดร้อนมากหรือวันที่ฝนตก ก็จะไม่สามารถจัดการเรียนการสอนให้กับนักศึกษาได้ เนื่องจากไม่มีหลังคาป้องกันแดดและฝน และหากมีผู้มาขอใช้สถานที่ในการจัดกิจกรรมต่างๆ ในวันและเวลาเดียวกันก็จะใช้ได้เฉพาะโรงยิมเนเซียม (หลังเก่า) ซึ่งมีหลังคาป้องกันแดดและฝน ส่วนสนามกีฬาอเนกประสงค์ (ข้างโรงยิมหลังเก่า) จะไม่สามารถให้บริการได้ ถ้าหากมีหลังคาป้องกันแดดและฝนก็จะสามารถให้บริการในการจัดกิจกรรมแก่ผู้มาขอใช้บริการได้ และเกิดประโยชน์แก่นักศึกษาและบุคคลทั่วไป</t>
  </si>
  <si>
    <t>คณะมนุษยศาสตร์และสังคมศาสตร์</t>
  </si>
  <si>
    <t xml:space="preserve">ค่าปรับปรุงอาคารคณะมนุษยศาสตร์และสังคมศาสตร์ </t>
  </si>
  <si>
    <t>1 งาน</t>
  </si>
  <si>
    <t>อาคาร 3 คณะมนุษยศาสตร์และสังคมศาสตร์</t>
  </si>
  <si>
    <t>เพื่อแก้ไขปัญหาเรื่องหลังคารั่วและฝนสาดในช่วงฤดูฝนของคณะมนุษยศาสตร์และสังคมศาสตร์บริเวณด้านหน้าอาคาร ที่ส่งผลกระทบต่อการเรียนการสอน และการใช้อาคารเรียน อีกทั้งยังส่งผลต่ออาคารทั้ง 3 ชั้น ซึ่งอาจส่งผลต่อโครงสร้างของอาคารในระยะยาว รวมทั้งปรับปรุงห้องสำนักงานคณบดีให้มีความเป็นระเบียบเรียบร้อย สะดวก สบายและทันสมัย พร้อมในการให้บริการ</t>
  </si>
  <si>
    <t>ปรับปรุงห้องปฏิบัติการคลีนิคกฎหมาย สาขาวิชานิติศาสตร์</t>
  </si>
  <si>
    <t>เพื่อปรับปรุงห้องปฏิบัติการคอมพิวเตอร์เดิม ให้เป็นห้องสำนักงานของสาขาวิชานิติศาสตร์ คณะมนุษยศาสตร์และสังคมศาสตร์ให้มีความพร้อมในการพัฒนาเป็นห้องสมุดและคลีนิคกฎหมาย ในการให้บริการด้านคำปรึกษาสำหรับนักศึกษาและประชาชนทั่วไป</t>
  </si>
  <si>
    <t>ปรับปรุงห้องปฏิบัติการทางภาษาและการสื่อสาร สาขาวิชาภาษาไทย</t>
  </si>
  <si>
    <t>เพื่อปรับปรุงห้อง 331 เพื่อจัดทำเป็นห้องปฏิบัติการสตูดิโอเพื่อใช้สำหรับการเรียนการสอนของนักศึกษาสาขาภาษาไทยและสาขาอื่น ๆ เพื่อให้มีความพร้อมในการจัดการเรียนการสอนและสามารถใช้งานได้อย่างมีประสิทธิภาพ</t>
  </si>
  <si>
    <t>ปรับปรุงห้องเรียน 327 คณะมนุษยศาสตร์และสังคมศาสตร์ (ห้องรัฐสภาจำลอง ห้องประชุมและห้องเรียน)</t>
  </si>
  <si>
    <t>เพื่อปรับปรุงห้องเรียน 327 คณะมนุษยศาสตร์และสังคมศาสตร์ที่มีอายุการใช้งานมานานแล้ว สภาพทรุดโทรม ให้มีความเป็นระเบียบ สะดวกสบาย สามารถใช้งานได้อย่างเต็มประสิทธิภาพ</t>
  </si>
  <si>
    <t>โดมเพื่อพัฒนากิจกรรมนักศึกษาอาคารคณะมนุษยศาสตร์และสังคมศาสตร์</t>
  </si>
  <si>
    <t>สิ่งก่อสร้างเพื่อเพิ่มพื้นที่การใช้ประโยชน์เพื่อพัฒนาทักษะด้านต่าง ๆ ของนักศึกษา รวมถึงใช้เป็นพื้นที่สร้างสรรค์อื่น ๆ ของคณะมนุษยศาสตร์และสังคมศาสตร์</t>
  </si>
  <si>
    <t>โรงจอดรถสำหรับนักศึกษาและบุคลากรคณะมนุษยศาสตร์และสังคมศาสตร์ อาคาร 3</t>
  </si>
  <si>
    <t>สิ่งก่อสร้างเพื่อใช้สำหรับแก้ไขปัญหาสถานที่จอดรถบริเวณคณะมนุษยศาสตร์และสังคมศาสตร์ไม่เพียงพอและจอดไม่เป็นระเบียบ</t>
  </si>
  <si>
    <t>โรงจอดรถอาคาร 19 (อาคารเรียนรวม)</t>
  </si>
  <si>
    <t>อาคาร 19 คณะมนุษยศาสตร์และสังคมศาสตร์</t>
  </si>
  <si>
    <t>สิ่งก่อสร้างเพื่อใช้สำหรับแก้ไขปัญหาสถานที่จอดรถบริเวณอาคารเรียนรวม (อาคาร 19) ไม่เพียงพอและจอดไม่เป็นระเบียบ</t>
  </si>
  <si>
    <t xml:space="preserve">ปรับปรุงอาคารสำนักงานสาขาวิชาการพัฒนาชุมชน (หลังเดิม) </t>
  </si>
  <si>
    <t>อาคารบ้านทานตะวัน คณะมนุษยศาสตร์และสังคมศาสตร์</t>
  </si>
  <si>
    <t>เพื่อปรับปรุงอาคารสำนักงานให้มีความพร้อมในการพัฒนาให้เป็นอาคารสำหรับการพัฒนากิจการนักศึกษาของคณะมนุษยศาสตร์และสังคมศาสตร์</t>
  </si>
  <si>
    <t>คณะวิทยาการจัดการ</t>
  </si>
  <si>
    <t>ปรับปรุงห้องเรียนสมัยใหม่สำหรับการเรียนการสอน อาคาร 8  ห้อง 831,832</t>
  </si>
  <si>
    <t>อาคาร 8</t>
  </si>
  <si>
    <t>เพื่อเพิ่มประสิทธิภาพการเรียนการสอน</t>
  </si>
  <si>
    <t xml:space="preserve">ปรับปรุงห้องเรียนรู้ธุรกิจจำลอง  อาคาร 4   </t>
  </si>
  <si>
    <t>อาคาร 4</t>
  </si>
  <si>
    <t>อาคารเรียน</t>
  </si>
  <si>
    <t>ข้างโรงอาหาร</t>
  </si>
  <si>
    <t>เพื่อให้จำนวนห้องเรียนสอดคล้องกับจำนวนนักศึกษา</t>
  </si>
  <si>
    <t>ปรับปรุงภูมิทัศน์ อาคาร 8</t>
  </si>
  <si>
    <t>ปรับปรุงทางระบายน้ำและภูมิทัศน์</t>
  </si>
  <si>
    <t>ปรับปรุงห้องสำนักงานคณะวิทยาการจัดการ</t>
  </si>
  <si>
    <t xml:space="preserve">ปรับปรุงห้องธุรกิจจำลอง </t>
  </si>
  <si>
    <t>ปรับปรุงภูมิทัศน์  (อาคารใหม่งบปี 65)</t>
  </si>
  <si>
    <t>อาคารใหม่(ปี65)</t>
  </si>
  <si>
    <t>ปรับปรุงภูมิทัศน์ (อาคารใหม่งบปี 67) และอาคารที่จอดรถ</t>
  </si>
  <si>
    <t>อาคารใหม่(ปี66)</t>
  </si>
  <si>
    <t>ปรับปรุงทางระบายน้ำและภูมิทัศน์และสร้าง</t>
  </si>
  <si>
    <t>ห้องปฏิบัติการสตูดิโอสาขาวิชาคอมฯ</t>
  </si>
  <si>
    <t>อาคาร 13</t>
  </si>
  <si>
    <t>บัณฑิทตวิทยาลัย</t>
  </si>
  <si>
    <t>การปรับปรุงด้านหน้าอาคาร 5 ให้เป็นลานกิจกรรมสำหรับนักศึกษา</t>
  </si>
  <si>
    <t>อาคาร 5</t>
  </si>
  <si>
    <t>เพื่อปรับรุงให้มีพื้นที่ใช้สอยเกิดประโยชน์สูงสุดในการทำกิจกรรมของนักศึกษาทั้งระดับปริญญาตรีและบัณฑิตศึกษา ปรับสภาพแวดล้อมให้มีความเหมาะสมต่อการจัดกิจกรรมเพื่อเสริมด้านวิชาการ ตอบสนองต่อรายวิชาปฏิบัติการต่างๆ ที่จำเป็นต้องใช้สถานที่ในการเตรียมงาน เช่น รายวิชาสัมมนา หรือการจัดกิจกรรมที่จำเป็นต้องใช้สถานที่โล่ง อากาศถ่ายเทสะดวก และเหมาะกับการรวมกิจกรรมกลุ่ม / กิจกรรมสัมพันธ์ เพื่อให้บรรลุตามวัตถุประสงค์ของโครงการ รวมถึงสถานการณ์ที่ไม่ปกติของการแพร่ระบาดของเชื้อไวรัส COVID-19 อีกทั้งช่วยกันแดด กันฝน และปรับภูมิทัศน์ให้สวยงาม</t>
  </si>
  <si>
    <t>สำนักวิทยบริการและเทคโนโลยีสารสนเทศ</t>
  </si>
  <si>
    <t xml:space="preserve">ค่าปรับปรุงห้องศูนย์สำรองข้อมูลและระบบแม่ข่าย อาคาร 13 </t>
  </si>
  <si>
    <t>อาคาร 13 ชั้น 1</t>
  </si>
  <si>
    <t>อาคาร 13 ยังไม่มีห้องที่ทำหน้าที่สำรองข้อมูล (Disater Revovery Site : DR Site) กรณีฉุกเฉิน เพื่อการเตรียมการสำหรับระบบประมวลผลสำรอง สำหรับใช้ทดแทนระบบหลัก ในกรณีที่เกิดปัญหากับระบบหลักไม่สามารถประมวลผลได้ ก็จะทำการเปลี่ยนไปใช้ระบบสำรอง สำนักวิทยบริการฯ มีความจำเป็นต้องปรับปรุงห้อง 13211-1 เป็นห้องศูนย์สำรองข้อมูล (Disaster Recovery Site : DR Site) สำหรับตามแผนสำรองข้อมูล เพื่อรับรองการใช้งานระบบสารสนเทศและระบบอินเทอร์เน็ตบริเวณ อาคาร 4, อาคาร 8, อาคาร 10, อาคาร 13 ซึ่งเป็นอาคารหลักของมหาวิทยาลัยเพื่อให้มีประสิทธิภาพสูงสุด</t>
  </si>
  <si>
    <t>ค่าปรับปรุงลานกิจกรรมสำหรับนักศึกษา</t>
  </si>
  <si>
    <t>อาคาร K-Park (ห้องสมุด)</t>
  </si>
  <si>
    <t>ปัจจุบันลานกิจกรรม K-Park มีนักศึกษาเข้ามาใช้บริการในลักษณะเป็นพื้นที่จัดกิจกรรม นั่งทำงานกลุ่มในลักษณะ co-working space ในช่วงกลางวันและกลางคืน ปัญหาของลานกิจกรรม K-park คือ หน้าฝนมีฝนสาดเข้ามาในพื้นที่ลานกิจกรรม K-park ทำให้นักศึกษาและประชาชนทั่วไปไม่สามารถนั่งทำงานได้อย่างต่อเนื่อง โต๊ะ-เก้าอี้สำหรับนั่งทำกิจกรรมชำรุด สภาพแวดล้อมไม่เอื้อต่อการทำกิจกรรม ดังนั้นการปรับปรุงลานกิจกรรม K-Park เพื่อให้นักศึกษาได้มีพื้นที่ใช้งานสำหรับการเรียนรู้ใน 4 ลักษณะ คือ 1) พื้นที่การเรียนรู้ 2) พื้นที่สร้างแรงบันดาลใจ 3) พื้นที่พบปะ และ 4) พื้นที่แสดงออกจัดกิจกรรมเผยแพร่ผลงานต่างๆ ตอบสนองการพัฒนาผู้เรียนตามลักษณะของผู้เรียนในศตวรรษที่ 21</t>
  </si>
  <si>
    <t>โครงการปรับปรุงอาคารและพื้นที่บริเวณอาคารศูนย์ภาษาและคอมพิวเตอร์ (อาคาร 11)</t>
  </si>
  <si>
    <t>ปรับปรุงพื้นทางเดินด้านทิศตะวันออกของอาคาร (บริเวณบันไดทางขึ้นอาคาร) เนื่องจากพื้นที่บริเวณทางขึ้นบันไดและบริเวณจอดรถจักรยานยนต์ มีพื้นที่ต่ำกว่าพื้นที่ของโรงอาหารทานตะวันทำให้บริเวณนี้มีน้ำท่วมขังตลอดเวลา รวมถึงมีน้ำที่ไหลลงมาจากร้านค้าภายในโรงอาหาร ทำ    ให้น้ำท่วมขังมีตะไคร้น้ำเกาะและลื่นเป็นอันตรายแก่นักศึกษา ผู้มีใช้บริการ และบุคลากรของอาคาร 11 รวมถึงต้องปรับปรุงพื้นที่บริเวณที่จอดรถจักรยานยนต์ให้สะอาด สวยงามและสามารถใช้ประโยชน์ของพื้นที่ได้ทั้งนี้เพื่อรองรับการจอดรถจักรยานยนต์สำหรับนักศึกษาและบุคลากรได้เต็มที่  ยังไม่มีป้ายสำนักฯ บริเวณหน้าอาคาร เพื่อให้เป็นเครื่องหมายแสดงที่ตั้งและภาพลักษณ์ของหน่วยงานสำหรับหน่วยงาน บุคลกรทั้งภายในและภายนอกที่มาติดต่อราชการ รวมถึงแสดงเอกลักษณ์และอัตลักษณ์ของสำนัก จึงมีความจำเป็นต้องจัดทำป้ายสำนักฯ ให้ชัดเจนและถาวรคงทน</t>
  </si>
  <si>
    <t>โครงการปรับปรุงห้องไอทีช็อปปิ้งมอลล์  (IT Shopping Mall)</t>
  </si>
  <si>
    <t>อาคารศูนย์ภาษาและคอมพิวเตอร์ (อาคาร 11) ชั้น 1</t>
  </si>
  <si>
    <t>เพื่อให้ก่อประโยชน์สูงสุดต่อนักศึกษาในการสนับสนุนการเรียนการสอนตามลักษณะของผู้เรียนในศตวรรษที่ 21 สำนักวิทยบริการและเทคโนโลยีสารสนเทศ จึงมีความจำเป็นที่จะต้องพัฒนาห้องไอทีช็อปปิ้งมอลล์ (IT Shopping Mall) เพื่อเป็นแหล่งศึกษาค้นคว้าและเรียนรู้โดยปรับเปลี่ยนพื้นที่และการให้บริการ จัดเป็นพื้นที่สำหรับจัดตั้งหน่วยงาน 3 ศูนย์ เพื่อรองรับการพัฒนาทางด้านทักษะดิจิทัลของนักศึกษา บุคลากรทางการศึกษา และหน่วยงานภายนอก ประกอบด้วย 1) ศูนย์บูรณาการข้อมูล 2) ศูนย์พัฒนาทักษะทางด้านดิจิทัล 3) ศูนย์เทคโนโลยีและนวัตกรรมทางการศึกษา เพื่อตอบสนองกับความต้องการของผู้ใช้บริการและยังประโยชน์สูงสุดในการศึกษาค้นคว้าและการเรียนรู้ระบบเทคโนโลยีดิจิทัลที่ทันสมัยให้กับผู้ใช้บริการต่อไป</t>
  </si>
  <si>
    <t xml:space="preserve">โครงการปรับปรุงห้องผลิตสื่อดิจิทัลสำหรับการเรียนออนไลน์ </t>
  </si>
  <si>
    <t>อาคารศูนย์ภาษาและคอมพิวเตอร์ (อาคาร 11)  ชั้น 4</t>
  </si>
  <si>
    <t xml:space="preserve">สำนักวิทยบริการฯ ได้เล็งเห็นการจัดการเรียนการสอนที่เน้น  ไปทางออนไลน์ ประกอบกับสถานการณ์การแพร่ระบาดของโรคติดต่อไวรัส COVID-19 ทำให้การสอนออนไลน์ (Massive Open Online Course: MOOC) เป็นทางเลือกที่เหมาะสม   ต่อการเรียนรู้ด้วยต้นเองอย่างยั่งยืน  อย่างไรก็ตามในการพัฒนาสื่อการเรียนที่นำมาใช้ใน MOOC ยังมีปัญหาในการบันทึกวิดีโอการสอน โดยเฉพาะคุณภาพของเสียง ที่มีเสียงหรือสัญญาณรบกวน สถานที่ถ่ายทำยังไม่เป็นมาตรฐาน จึงจำเป็นต้องปรับปรุงห้องปฏิบัติการผลิต สื่อดิจิทัลสำหรับการเรียนออนไลน์เพื่อ  การสนับสนุนจัดการเรียนการสอน การผลิตสื่อและรายการต่างๆ ของมหาวิทยาลัยต้องการอีกด้วย เป็นห้องตัดต่อ โดยปรับปรุงห้องบุผนัง ติดแผ่นกันเสียงสะท้อนที่เป็นมาตรฐานของห้องผลิตสื่อดิจิทัล </t>
  </si>
  <si>
    <t>โครงการปรับปรุงงห้องเรียนรู้แบบกลุ่ม</t>
  </si>
  <si>
    <t>อาคารบรรณราชนครินทร์ (ห้องสมุด) ชั้น 4</t>
  </si>
  <si>
    <t>าคารบรรณราชนครินทร์ (ห้องสมุด) สำนักวิทยบริการฯ เป็นศูนย์กลางแหล่งความรู้ควบคู่กับพัฒนาระบบเทคโนโลยีดิจิทัลที่ทันสมัย เพื่อรองรับการให้บริการด้วยคุณภาพ การปรับปรุงแหล่งเรียนรู้จึงจำเป็นต่อการให้บริการเพื่อให้ได้มาซึ่งประโยชน์สูงสุด ห้องเรียนรู้กลุ่มที่เปิดให้บริการ มามากกว่า 10 ปี ปัญหาที่พบคือ อุปกรณ์เสียงและสัญญาณภาพไม่ชัดเจน ที่นั่งด้านหลัง มองไม่เห็นจอภาพ เก้าอี้ไม่รองรับการนั่งชมภาพยนตร์และบรรยากาศภายในห้องไม่เหมาะกับการชมภาพยนตร์จึงมีความจำเป็นที่จะต้องปรับปรุงห้องเรียนรู้เพื่อให้การรองรับการบริการที่ทันสมัยสอดคล้องกับการใช้งานในลักษณะ Co-Working Space สนับสนุนการเรียนการสอนตามลักษณะของผู้เรียนในศตวรรษที่ 21 และการใช้งานอื่นๆ ตามความต้องการของผู้ใช้บริการ นักศึกษา อาจารย์และบุคลากรของมหาวิทยาลัยในปัจจุบันที่มีความต้องการพื้นที่ในการเรียนรู้ การทำกิจกรรม ตลอดจนการแลกเปลี่ยนเรียนรู้</t>
  </si>
  <si>
    <t>โครงการปรับปรุงห้องเพื่อการเรียนรู้ ค้นคว้าและวิจัย</t>
  </si>
  <si>
    <r>
      <t>อาคารบรรณราชนครินทร์ (ห้องสมุด) สำนักวิทยบริการและเทคโนโลยีสารสนเทศเป็นหน่วยงานที่สนับสนุนการทำงานตามพันธกิจของมหาวิทยาลัย เป็นศูนย์กลางแหล่งความรู้ควบคู่กับพัฒนาระบบเทคโนโลยีดิจิทัลที่ทันสมัย เพื่อรองรับการให้บริการด้วยคุณภาพ การปรับปรุงแหล่งเรียนรู้จึงจำเป็นต่อการให้บริการเพื่อให้ได้มาซึ่งประโยชน์สูงสุดห้องเพื่อการเรียนรู้ ค้นคว้าและวิจัย</t>
    </r>
    <r>
      <rPr>
        <b/>
        <sz val="16"/>
        <rFont val="TH SarabunPSK"/>
        <family val="2"/>
      </rPr>
      <t xml:space="preserve"> </t>
    </r>
    <r>
      <rPr>
        <sz val="16"/>
        <rFont val="TH SarabunPSK"/>
        <family val="2"/>
      </rPr>
      <t>ใช้งานมาต่อเนื่องเป็นระยะเวลามากกว่า 10 ปี ซึ่งถูกใช้เป็นห้องเรียน ห้องสืบค้นเดี่ยวและกลุ่ม ตลอดจนเป็นห้องทำวิจัยของนักศึกษา เป็นแหล่งค้นคว้า เรียนรู้ และเข้าถึงฐานข้อมูลต่าง ๆ ผ่านระบบเครือข่ายอินเทอร์เน็ตของมหาวิทยาลัย เพื่อค้นคว้าประกอบการเรียน การสอน การวิจัย และการศึกษาค้นคว้าตามอัธยาศัย จากการใช้งานของห้องและอายุของครุภัณฑ์ที่ให้บริการดังกล่าวข้างต้น ส่งผลให้ห้องมีสภาพเสื่อมโทรม บรรยากาศไม่เอื้ออำนวยต่อการค้นคว้า เรียนรู้ประกอบการเรียนการสอน การวิจัย ตลอดจนการศึกษาตามอัธยาศัยอาคารบรรณราชนครินทร์ (ห้องสมุด) จึงมีความจำเป็นที่จะต้องปรับปรุงห้อง</t>
    </r>
    <r>
      <rPr>
        <b/>
        <sz val="16"/>
        <rFont val="TH SarabunPSK"/>
        <family val="2"/>
      </rPr>
      <t>เ</t>
    </r>
    <r>
      <rPr>
        <sz val="16"/>
        <rFont val="TH SarabunPSK"/>
        <family val="2"/>
      </rPr>
      <t xml:space="preserve">พื่อการเรียนรู้ ค้นคว้าและวิจัย เพื่อให้การรองรับการบริการที่ทันสมัยเพื่อใช้เป็น Co-Working Space </t>
    </r>
  </si>
  <si>
    <t>โครงการจัดทำ Co-Working Space อาคารบรรณราชนครินทร์</t>
  </si>
  <si>
    <t>อาคารบรรณราชนครินทร์ (ห้องสมุด) ชั้น 1</t>
  </si>
  <si>
    <t>อาคารบรรณราชนครินทร์ (ห้องสมุด) สำนักวิทยบริการและเทคโนโลยีสารสนเทศเป็นหน่วยงานที่สนับสนุนการทำงานตามพันธกิจของมหาวิทยาลัย เป็นศูนย์กลางแหล่งความรู้ควบคู่กับพัฒนาระบบเทคโนโลยีดิจิทัลที่ทันสมัย เพื่อรองรับการให้บริการด้วยคุณภาพ การปรับปรุงแหล่งเรียนรู้จึงจำเป็นต่อการให้บริการเพื่อให้ได้มาซึ่งประโยชน์สูงสุด  ดังนั้น เพื่อให้ก่อประโยชน์สูงสุดต่อนักศึกษาในการสนับสนุนการเรียนการสอนตามลักษณะของผู้เรียนในศตวรรษที่ 21 ในฐานะที่ห้องสุดเป็นแหล่งสารสนเทศเพื่อการศึกษาค้นคว้าและเรียนรู้ จึงต้องมีการปรับเปลี่ยนพื้นที่และการให้บริการ โดยจัดเป็นพื้นที่สำหรับการเรียนรู้ใน 4 ลักษณะ คือ 1) พื้นที่การเรียนรู้ 2) พื้นที่สร้างแรงบันดาลใจ 3) พื้นที่พบปะ และ 4) พื้นที่แสดงออก แบ่งเป็นพื้นที่ทำกิจกรรม พื้นที่ส่วนตัว พื้นที่สำหรับการศึกษาส่วนบุคคล พื้นที่ทำงานกลุ่ม  อาคารบรรณราชนครินทร์ (ห้องสมุด) จึงมีความจำเป็นที่จะต้องปรับปรุงพื้นที่ในการให้บริการ Co – Working Space</t>
  </si>
  <si>
    <t>สถาบันภาษา ศิลปะและวัฒนธรรม</t>
  </si>
  <si>
    <t>โครงการก่อสร้างอาคารภาษานานาชาติ</t>
  </si>
  <si>
    <t>ปัจจุบันงานศึกษาและฝึกอบรมทางภาษาและวิเทศสัมพันธ์ ไม่มีอาคารสำนักงานที่เป็นส่วนเฉพาะที่สามารถจัดรูปแบบภูมิทัศน์ในพื้นที่ เพื่อเอื้อต่อการจัดกิจกรรมในพัฒนาทักษะทางภาษาตามที่ควรจะเป็น รวมถึงการเพิ่มพื้นที่สีเขียว การวางผังด้านกายภายเพื่อพัฒนาแหล่งเรียนรู้ให้สอดคล้องกับการพัฒนาประเทศทั้งด้านเศรษฐกิจและเทคโนโลยี จากการเปลี่ยนแปลงพลิกโฉมและการมีวิถีชีวิตแบบใหม่ (New Normal) ในการผลิตทรัพยากรมนุษย์ ทั้งคณาจารย์ นักเรียนโรงเรียนวิถีธรรม นักศึกษา ประชาชนทั่วไป รวมถึงการบริการงานทางการต่างประเทศต่อส่วนราชการภายในจังหวัดสกลนคร และใกล้เคียง อาคารสถาบันภาษานานาชาติ ได้ถูกออกแบบภายใต้ หัวข้อ “ เรียนรู้ภาษาท่ามกลางธรรมชาติ” เปรียบเป็นเสมือน Landmark แห่งใหม่ทางด้านภาษานานาชาติในภูมิภาค จังหวัดสกลนคร นครพนม มุกดาหาร โดยมีการผสมผสานสถาปัตยกรรมท้องถิ่นและเทคโนโลยีอย่างกลมกลืม จึงเห็นควรเสนอเพื่อให้ผู้บริหารพิจารณาอนุมัติโครงการก่อสร้างอาคารสภาบันภาษานานาชาติต่อไป</t>
  </si>
  <si>
    <t>สถาบันวิจัยและพัฒนา</t>
  </si>
  <si>
    <t>ค่าปรับปรุงอาคารศูนย์วิจัยและบริการวิชาการเพื่อพัฒนาท้องถิ่น</t>
  </si>
  <si>
    <t xml:space="preserve">เหตุผลความจำเป็น สำหรับเป็นแหล่งเรียนรู้ ฝึกปฏิบัติการด้านการเตรียมสีย้อม การย้อมสีจากครามและสีธรรมชาติอื่นๆ ซึ่งเป็นแหล่งเรียนรู้ที่มีความสำคัญและจำเป็นในการบริการวิชาการให้กับผู้ที่สนใจจะศึกษา พร้อมทั้งพัฒนาเทคนิคการย้อมด้วยครามและสีธรรมชาติ เพื่อเป็นการพัฒนาเทคนิคกระบวนการย้อมของกลุ่มผู้ผลิต/ผู้ประกอบการด้านผ้าย้อมครามและสีธรรมชาติ นักศึกษาและบุคคลทั่วไปที่สนใจ ให้มีความรู้และพัฒนางานของตนเองให้เกิดความเชี่ยวชาญและสร้างผลิตภัณฑ์ให้มีมูลค่าและคุณค่าที่หลากหลายได้ </t>
  </si>
  <si>
    <t>สำนักงานอธิการบดี</t>
  </si>
  <si>
    <t xml:space="preserve">ค่าก่อสร้างอาคารศูนย์ข้อมูลบริหารจัดการมหาวิทยาลัย </t>
  </si>
  <si>
    <t xml:space="preserve">ค่าก่อสร้างโรงจอดรถสำหรับกลุ่มอาคารหอพักนักศึกษาและบุคลากร </t>
  </si>
  <si>
    <t xml:space="preserve">ค่าปรับปรุงอาคาร 10 </t>
  </si>
  <si>
    <t>ก่อสร้างอาคารถ่ายทอดเทคโนโลยีและนวัตกรรมด้านพลังงานทดแทน</t>
  </si>
  <si>
    <t>ปรับปรุงหลังคาอาคารปฏิบัติการเอนกประสงค์</t>
  </si>
  <si>
    <t>ก่อสร้างถนนบริเวณด้านหลังมหาวิทยาลัย</t>
  </si>
  <si>
    <t>ปรับปรุงสนามเทนนิสเป็นลานจอดรถ</t>
  </si>
  <si>
    <t>ก่อสร้างทางเดินมีหลังคาคลุม</t>
  </si>
  <si>
    <t>ปรับปรุงอาคารเก็บวัสดุเครื่องครัวของศูนย์ฝึกประสบการณ์วิชาชีพภูพานเพลซ</t>
  </si>
  <si>
    <t>ค่าก่อสร้างอาคารเรียนมัธยมศึกษาตอนปลาย</t>
  </si>
  <si>
    <t xml:space="preserve">ค่าก่อสร้างอาคารสันทนาการและศิลปะ </t>
  </si>
  <si>
    <t>กองพัฒนานักศึกษา</t>
  </si>
  <si>
    <t xml:space="preserve">ก่อสร้างศาลาอเนกประสงค์หน้าหอพักราชพฤกษ์   </t>
  </si>
  <si>
    <t>หอพักราชพฤกษ์</t>
  </si>
  <si>
    <t xml:space="preserve">เหตุผลความจำเป็น เพื่อเป็นสถานที่ให้นักศึกษาได้ทำกิจกรรมเกี่ยวกับการเรียนการสอน  และเป็นพื้นที่รับรองผู้ปกครองนักศึกษาที่มาเยี่ยมบุตรหลาน </t>
  </si>
  <si>
    <t>ปรับปรุงครุภัณฑ์ตู้เสื้อผ้า โต๊ะทำงาน</t>
  </si>
  <si>
    <t>หอพักหญิง</t>
  </si>
  <si>
    <t>เหตุผลความจำเป็นเพื่อให้ครุภัณฑ์ตู้เสื้อผ้า จำนวน 88 ห้อง มีสภาพพร้อมใช้งานในการรองรับนักศึกษาในการเข้าพักอาศัยและเป็นจุดตัดสินใจของนักศึกษาและผู้ปกครองที่ส่งบุตรหลานเข้าพักในมหาวิทยาลัย</t>
  </si>
  <si>
    <t>ปรับปรุงทาสีอาคารหอพักราชพฤกษ์</t>
  </si>
  <si>
    <t>เหตุผลความจำเป็นปรับปรุงทาสี อาคารหอพักราชพฤกษ์  ทั้ง 3 อาคาร ทั้งภายนอกและภายในห้องพัก เพื่ออาคารและห้องพักให้มีสภาพสวยงามพร้อมใช้งานเป็นจุดดึงดูดให้นักศึกษาเข้าพักหอพักราชพฤกษ์ และเพื่อรองรับนักศึกษาในการเข้าพักอาศัยระหว่างศึกษาเล่าเรียนในมหาวิทยาลัย ให้มีคุณภาพชีวิตที่ดี</t>
  </si>
  <si>
    <t>ค่าปรับปรุงเวทีลานกิจกรรมกลางแจ้งข้างอาคาร 20</t>
  </si>
  <si>
    <t>อาคารอเนกประสงค์</t>
  </si>
  <si>
    <t xml:space="preserve"> มหาวิทยาลัยราชภัฏสกลนคร ซึ่งมีสภาพแวดล้อม และอาคารสถานที่เป็นสิ่งสำคัญและช่วยส่งเสริมในการเรียนสอน และการทำกิจกรรมให้กับผู้เรียนได้ใช้งานอย่างมีประสิทธิภาพ การจัดสภาพแวดล้อมการซ่อมแซมอาคารสถานที่ต่าง ๆ การปรับภูมิทัศน์และแหล่งเรียนรู้มหาวิทยาลัยได้ตระหนักถึงความปลอดภัยของนักศึกษา บุคลากร เจ้าหน้าที่ในมหาวิทยาลัย และผู้ใช้ บริการในการจัดกิจกรรมการเรียนการสอนหรือใช้อาคารสถานที่ต่างๆในการจัดกิจกรรมบริการแก่ชุมชน สภาพพื้นที่ในการทำการเรียนการสอน และการทำกิจกรรมต่างๆ ต้องมีความแข็งแรงทนทานและพร้อมใช้งานจึงต้องดำเนินการจัดทำโครงการดังกล่าว เพื่อให้เอื้อต่อการจัดกิจกรรมเชิงสร้างสรรค์ และการเรียนรู้ต่างๆ ให้ผู้มาใช้บริการ ได้รับความสะดวกสบายและมีความสุข พร้อมทั้งมีแหล่งการเรียนรู้ ทั้งในห้องเรียนและ นอกห้องเรียนที่หลากหลาย  มีสภาพแวดล้อมที่ดี  มีความปลอดภัย ระบบ สาธารณูปโภคที่สมบูรณ์  จึงจำเป็นจะต้องซ่อมแซม พัฒนา ปรับปรุง ให้พร้อมใช้งานเกิดความปลอดภัยสูงสุด  เพียงพอกับความต้องการของนักศึกษาและ ผู้มาใช้บริการ ในการจัดกิจกรรมเชิงสร้างสรรค์ </t>
  </si>
  <si>
    <t>ค่าปรับปรุงลู่วิ่งและสถานีออกกำลังกายรอบหนองน้ำหน้าหน่วยยานพาหนะ</t>
  </si>
  <si>
    <t>รอบหนองน้ำ</t>
  </si>
  <si>
    <t xml:space="preserve"> ตามที่ มหาวิทยาลัยราชภัฏสกลนคร กำหนดค่านิยมหลัก“ร่วมคิด ร่วมใจ ร่วมทำหน้าที่  อย่างมีความสุข” (4 H’s, ประกอบด้วย Head,Heart and Hand for Healthy Organization)Healthy Organization หมายถึง องค์กรสุขภาพดี องค์กรแห่งความสุข ซึ่งในการที่จะเป็น  Healthy Organization องค์กรสุขภาพดี องค์กรแห่ง ความสุข นั้นจะต้อง มีการปรับปรุงสภาพแวดล้อมเตรียมสถานที่ให้มีความพร้อม  และสิ่งอำนวยความสะดวก  ที่เอื้อต่อการออกกำลังกายและการจัดกิจกรรมเชิงสร้างสรรค์ โดยมุ่งเน้นให้นักศึกษา และบุคลากร ร่วมทั้งชุมชนท้องถิ่น ได้เข้ามาทำกิจกรรมนันทนาการและส่งเสริมสุขภาพการเสริมสร้างสุขภาพและการออกกกำลังกายร่วมกัน </t>
  </si>
  <si>
    <t>ค่าก่อสร้างอาคารโดมลานกิจกรรมอเนกประสงค์</t>
  </si>
  <si>
    <t xml:space="preserve"> เนื่องด้วยในการทำกิจกรรมต่างๆ บางกิจกรรมมีอุปสรรคจากสภาพแวดล้อม ทำให้เกิดแนวความคิดที่จะสร้าง อาคารโดมลานกิจกรรมอเนกประสงค์ เพื่อให้นักศึกษา บุคคลากรภายใน และชุมชนในท้องถิ่น มีอาคารโดมลานกิจกรรม อเนกประสงค์ สำหรับทำกิจกรรมต่างๆ  ไม่ว่าจะเป็นกิจกรรมด้านกีฬา นันทนาการ  วิชาการและอื่นๆ ประกอบกับมหาวิทยาลัย อยู่ในเขตชุมชน สามารถรองรับการใช้บริการ ของประชาชนที่มาใช้อาคารโดมลานกิจกรรมอเนกประสงค์ได้เป็นอย่างดี และมีประสิทธิภาพมากขึ้น </t>
  </si>
  <si>
    <t>ค่าปรัปปรุงป้ายเฉลิมพระเกียรติและรั้วด้านหน้ามหาวิทยาลัย</t>
  </si>
  <si>
    <t>ค่าก่อสร้างอาคารอเนกประสงค์สำหรับงานพิธีพระราชทานปริญญาบัตร</t>
  </si>
  <si>
    <t>ค่าปรับปรุงสาณารณูปการและระบบระบายน้ำภายในมหาวิทยาลัย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</si>
</sst>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3">
    <font>
      <sz val="11"/>
      <color theme="1"/>
      <name val="Tahoma"/>
      <family val="2"/>
      <charset val="222"/>
      <scheme val="minor"/>
    </font>
    <font>
      <sz val="11"/>
      <color theme="1"/>
      <name val="Tahoma"/>
      <family val="2"/>
      <charset val="222"/>
      <scheme val="minor"/>
    </font>
    <font>
      <b/>
      <sz val="16"/>
      <color theme="1"/>
      <name val="TH SarabunPSK"/>
      <family val="2"/>
    </font>
    <font>
      <sz val="16"/>
      <color theme="1"/>
      <name val="TH SarabunPSK"/>
      <family val="2"/>
    </font>
    <font>
      <b/>
      <sz val="16"/>
      <color theme="1"/>
      <name val="TH SarabunPSK"/>
      <family val="2"/>
      <charset val="222"/>
    </font>
    <font>
      <b/>
      <sz val="16"/>
      <color theme="1"/>
      <name val="Tahoma"/>
      <family val="2"/>
      <charset val="222"/>
      <scheme val="minor"/>
    </font>
    <font>
      <sz val="16"/>
      <color theme="1"/>
      <name val="Wingdings 2"/>
      <family val="1"/>
      <charset val="2"/>
    </font>
    <font>
      <sz val="16"/>
      <name val="TH SarabunPSK"/>
      <family val="2"/>
    </font>
    <font>
      <b/>
      <sz val="16"/>
      <color theme="1"/>
      <name val="Wingdings 2"/>
      <family val="1"/>
      <charset val="222"/>
    </font>
    <font>
      <sz val="16"/>
      <color theme="1"/>
      <name val="TH SarabunPSK"/>
      <family val="2"/>
      <charset val="222"/>
    </font>
    <font>
      <b/>
      <sz val="16"/>
      <name val="TH SarabunPSK"/>
      <family val="2"/>
    </font>
    <font>
      <b/>
      <sz val="16"/>
      <color theme="1"/>
      <name val="Wingdings 2"/>
      <family val="1"/>
      <charset val="2"/>
    </font>
    <font>
      <sz val="16"/>
      <name val="TH SarabunPSK"/>
      <family val="2"/>
      <charset val="222"/>
    </font>
  </fonts>
  <fills count="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43" fontId="3" fillId="0" borderId="0" xfId="1" applyFont="1" applyAlignment="1">
      <alignment vertical="top"/>
    </xf>
    <xf numFmtId="0" fontId="3" fillId="0" borderId="1" xfId="1" applyNumberFormat="1" applyFont="1" applyBorder="1" applyAlignment="1">
      <alignment horizontal="center" vertical="top"/>
    </xf>
    <xf numFmtId="43" fontId="2" fillId="0" borderId="1" xfId="1" applyFont="1" applyBorder="1" applyAlignment="1">
      <alignment vertical="top" wrapText="1"/>
    </xf>
    <xf numFmtId="43" fontId="3" fillId="0" borderId="1" xfId="1" applyFont="1" applyBorder="1" applyAlignment="1">
      <alignment vertical="top"/>
    </xf>
    <xf numFmtId="49" fontId="3" fillId="0" borderId="1" xfId="1" applyNumberFormat="1" applyFont="1" applyBorder="1" applyAlignment="1">
      <alignment vertical="top" wrapText="1"/>
    </xf>
    <xf numFmtId="43" fontId="3" fillId="2" borderId="1" xfId="1" applyFont="1" applyFill="1" applyBorder="1" applyAlignment="1">
      <alignment vertical="top"/>
    </xf>
    <xf numFmtId="49" fontId="3" fillId="2" borderId="1" xfId="1" applyNumberFormat="1" applyFont="1" applyFill="1" applyBorder="1" applyAlignment="1">
      <alignment vertical="top" wrapText="1"/>
    </xf>
    <xf numFmtId="43" fontId="4" fillId="3" borderId="1" xfId="1" applyFont="1" applyFill="1" applyBorder="1" applyAlignment="1">
      <alignment horizontal="center" vertical="top"/>
    </xf>
    <xf numFmtId="49" fontId="4" fillId="3" borderId="1" xfId="1" applyNumberFormat="1" applyFont="1" applyFill="1" applyBorder="1" applyAlignment="1">
      <alignment horizontal="center" vertical="top" wrapText="1"/>
    </xf>
    <xf numFmtId="43" fontId="4" fillId="3" borderId="1" xfId="1" applyFont="1" applyFill="1" applyBorder="1" applyAlignment="1">
      <alignment horizontal="left" vertical="top" wrapText="1"/>
    </xf>
    <xf numFmtId="43" fontId="5" fillId="3" borderId="1" xfId="1" applyFont="1" applyFill="1" applyBorder="1" applyAlignment="1">
      <alignment horizontal="center" vertical="top"/>
    </xf>
    <xf numFmtId="0" fontId="2" fillId="4" borderId="1" xfId="1" applyNumberFormat="1" applyFont="1" applyFill="1" applyBorder="1" applyAlignment="1">
      <alignment horizontal="center" vertical="top"/>
    </xf>
    <xf numFmtId="43" fontId="2" fillId="4" borderId="1" xfId="1" applyFont="1" applyFill="1" applyBorder="1" applyAlignment="1">
      <alignment vertical="top" wrapText="1"/>
    </xf>
    <xf numFmtId="43" fontId="2" fillId="4" borderId="1" xfId="1" applyFont="1" applyFill="1" applyBorder="1" applyAlignment="1">
      <alignment vertical="top"/>
    </xf>
    <xf numFmtId="49" fontId="2" fillId="4" borderId="1" xfId="1" applyNumberFormat="1" applyFont="1" applyFill="1" applyBorder="1" applyAlignment="1">
      <alignment vertical="top" wrapText="1"/>
    </xf>
    <xf numFmtId="43" fontId="2" fillId="4" borderId="0" xfId="1" applyFont="1" applyFill="1" applyAlignment="1">
      <alignment vertical="top"/>
    </xf>
    <xf numFmtId="43" fontId="3" fillId="0" borderId="1" xfId="1" applyFont="1" applyBorder="1" applyAlignment="1">
      <alignment vertical="top" wrapText="1"/>
    </xf>
    <xf numFmtId="43" fontId="6" fillId="0" borderId="1" xfId="1" applyFont="1" applyBorder="1" applyAlignment="1">
      <alignment horizontal="center" vertical="top" wrapText="1"/>
    </xf>
    <xf numFmtId="49" fontId="3" fillId="0" borderId="1" xfId="1" applyNumberFormat="1" applyFont="1" applyBorder="1" applyAlignment="1">
      <alignment horizontal="justify" vertical="top" wrapText="1"/>
    </xf>
    <xf numFmtId="43" fontId="6" fillId="4" borderId="1" xfId="1" applyFont="1" applyFill="1" applyBorder="1" applyAlignment="1">
      <alignment horizontal="center" vertical="top" wrapText="1"/>
    </xf>
    <xf numFmtId="43" fontId="3" fillId="0" borderId="1" xfId="1" applyFont="1" applyBorder="1" applyAlignment="1">
      <alignment horizontal="center" vertical="top"/>
    </xf>
    <xf numFmtId="49" fontId="3" fillId="0" borderId="1" xfId="1" applyNumberFormat="1" applyFont="1" applyBorder="1" applyAlignment="1">
      <alignment horizontal="left" vertical="top" wrapText="1"/>
    </xf>
    <xf numFmtId="0" fontId="3" fillId="0" borderId="1" xfId="1" applyNumberFormat="1" applyFont="1" applyBorder="1" applyAlignment="1">
      <alignment horizontal="center" vertical="top" wrapText="1"/>
    </xf>
    <xf numFmtId="43" fontId="7" fillId="0" borderId="1" xfId="1" applyFont="1" applyBorder="1" applyAlignment="1">
      <alignment vertical="top" wrapText="1"/>
    </xf>
    <xf numFmtId="43" fontId="7" fillId="0" borderId="1" xfId="1" applyFont="1" applyBorder="1" applyAlignment="1">
      <alignment horizontal="center" vertical="top"/>
    </xf>
    <xf numFmtId="43" fontId="7" fillId="5" borderId="1" xfId="1" applyFont="1" applyFill="1" applyBorder="1" applyAlignment="1">
      <alignment horizontal="left" vertical="top" wrapText="1"/>
    </xf>
    <xf numFmtId="43" fontId="3" fillId="5" borderId="1" xfId="1" applyFont="1" applyFill="1" applyBorder="1" applyAlignment="1">
      <alignment horizontal="center" vertical="top"/>
    </xf>
    <xf numFmtId="43" fontId="7" fillId="5" borderId="1" xfId="1" applyFont="1" applyFill="1" applyBorder="1" applyAlignment="1">
      <alignment horizontal="center" vertical="top"/>
    </xf>
    <xf numFmtId="43" fontId="3" fillId="5" borderId="1" xfId="1" applyFont="1" applyFill="1" applyBorder="1" applyAlignment="1">
      <alignment horizontal="right" vertical="top"/>
    </xf>
    <xf numFmtId="49" fontId="7" fillId="5" borderId="1" xfId="1" applyNumberFormat="1" applyFont="1" applyFill="1" applyBorder="1" applyAlignment="1">
      <alignment vertical="top" wrapText="1"/>
    </xf>
    <xf numFmtId="43" fontId="7" fillId="0" borderId="1" xfId="1" applyFont="1" applyBorder="1" applyAlignment="1">
      <alignment horizontal="right" vertical="top"/>
    </xf>
    <xf numFmtId="43" fontId="7" fillId="5" borderId="1" xfId="1" applyFont="1" applyFill="1" applyBorder="1" applyAlignment="1">
      <alignment vertical="top" wrapText="1"/>
    </xf>
    <xf numFmtId="49" fontId="3" fillId="5" borderId="1" xfId="1" applyNumberFormat="1" applyFont="1" applyFill="1" applyBorder="1" applyAlignment="1">
      <alignment vertical="top" wrapText="1"/>
    </xf>
    <xf numFmtId="43" fontId="7" fillId="0" borderId="1" xfId="1" applyFont="1" applyBorder="1" applyAlignment="1">
      <alignment vertical="top"/>
    </xf>
    <xf numFmtId="43" fontId="3" fillId="0" borderId="1" xfId="1" applyFont="1" applyBorder="1" applyAlignment="1">
      <alignment horizontal="left" vertical="top" wrapText="1"/>
    </xf>
    <xf numFmtId="43" fontId="3" fillId="0" borderId="1" xfId="1" applyFont="1" applyBorder="1" applyAlignment="1">
      <alignment horizontal="right" vertical="top"/>
    </xf>
    <xf numFmtId="0" fontId="3" fillId="5" borderId="1" xfId="1" applyNumberFormat="1" applyFont="1" applyFill="1" applyBorder="1" applyAlignment="1">
      <alignment horizontal="center" vertical="top"/>
    </xf>
    <xf numFmtId="43" fontId="3" fillId="5" borderId="1" xfId="1" applyFont="1" applyFill="1" applyBorder="1" applyAlignment="1">
      <alignment vertical="top" wrapText="1"/>
    </xf>
    <xf numFmtId="43" fontId="3" fillId="5" borderId="1" xfId="1" applyFont="1" applyFill="1" applyBorder="1" applyAlignment="1">
      <alignment vertical="top"/>
    </xf>
    <xf numFmtId="43" fontId="3" fillId="5" borderId="0" xfId="1" applyFont="1" applyFill="1" applyAlignment="1">
      <alignment vertical="top"/>
    </xf>
    <xf numFmtId="43" fontId="3" fillId="0" borderId="1" xfId="1" applyFont="1" applyFill="1" applyBorder="1" applyAlignment="1">
      <alignment horizontal="center" vertical="top"/>
    </xf>
    <xf numFmtId="43" fontId="3" fillId="0" borderId="1" xfId="1" applyFont="1" applyFill="1" applyBorder="1" applyAlignment="1">
      <alignment vertical="top"/>
    </xf>
    <xf numFmtId="0" fontId="4" fillId="4" borderId="1" xfId="1" applyNumberFormat="1" applyFont="1" applyFill="1" applyBorder="1" applyAlignment="1">
      <alignment horizontal="center" vertical="top"/>
    </xf>
    <xf numFmtId="43" fontId="4" fillId="4" borderId="1" xfId="1" applyFont="1" applyFill="1" applyBorder="1" applyAlignment="1">
      <alignment vertical="top" wrapText="1"/>
    </xf>
    <xf numFmtId="43" fontId="8" fillId="4" borderId="1" xfId="1" applyFont="1" applyFill="1" applyBorder="1" applyAlignment="1">
      <alignment horizontal="center" vertical="top" wrapText="1"/>
    </xf>
    <xf numFmtId="43" fontId="4" fillId="4" borderId="1" xfId="1" applyFont="1" applyFill="1" applyBorder="1" applyAlignment="1">
      <alignment vertical="top"/>
    </xf>
    <xf numFmtId="49" fontId="4" fillId="4" borderId="1" xfId="1" applyNumberFormat="1" applyFont="1" applyFill="1" applyBorder="1" applyAlignment="1">
      <alignment vertical="top" wrapText="1"/>
    </xf>
    <xf numFmtId="43" fontId="4" fillId="4" borderId="0" xfId="1" applyFont="1" applyFill="1" applyAlignment="1">
      <alignment vertical="top"/>
    </xf>
    <xf numFmtId="43" fontId="3" fillId="0" borderId="1" xfId="1" applyFont="1" applyBorder="1" applyAlignment="1">
      <alignment horizontal="left" vertical="top"/>
    </xf>
    <xf numFmtId="0" fontId="9" fillId="5" borderId="1" xfId="1" applyNumberFormat="1" applyFont="1" applyFill="1" applyBorder="1" applyAlignment="1">
      <alignment horizontal="center" vertical="top"/>
    </xf>
    <xf numFmtId="43" fontId="7" fillId="0" borderId="1" xfId="1" applyFont="1" applyBorder="1" applyAlignment="1">
      <alignment horizontal="left" vertical="top" wrapText="1"/>
    </xf>
    <xf numFmtId="0" fontId="7" fillId="0" borderId="1" xfId="1" applyNumberFormat="1" applyFont="1" applyBorder="1" applyAlignment="1">
      <alignment horizontal="center" vertical="top" wrapText="1"/>
    </xf>
    <xf numFmtId="43" fontId="7" fillId="0" borderId="1" xfId="1" applyFont="1" applyBorder="1" applyAlignment="1">
      <alignment horizontal="center" vertical="top" wrapText="1"/>
    </xf>
    <xf numFmtId="49" fontId="7" fillId="0" borderId="1" xfId="1" applyNumberFormat="1" applyFont="1" applyBorder="1" applyAlignment="1">
      <alignment horizontal="left" vertical="top" wrapText="1"/>
    </xf>
    <xf numFmtId="43" fontId="7" fillId="0" borderId="0" xfId="1" applyFont="1" applyAlignment="1">
      <alignment vertical="top"/>
    </xf>
    <xf numFmtId="49" fontId="7" fillId="0" borderId="1" xfId="1" applyNumberFormat="1" applyFont="1" applyBorder="1" applyAlignment="1">
      <alignment vertical="top" wrapText="1"/>
    </xf>
    <xf numFmtId="43" fontId="11" fillId="4" borderId="1" xfId="1" applyFont="1" applyFill="1" applyBorder="1" applyAlignment="1">
      <alignment vertical="top" wrapText="1"/>
    </xf>
    <xf numFmtId="0" fontId="9" fillId="0" borderId="1" xfId="1" applyNumberFormat="1" applyFont="1" applyFill="1" applyBorder="1" applyAlignment="1">
      <alignment horizontal="center" vertical="top"/>
    </xf>
    <xf numFmtId="43" fontId="9" fillId="0" borderId="1" xfId="1" applyFont="1" applyFill="1" applyBorder="1" applyAlignment="1">
      <alignment vertical="top" wrapText="1"/>
    </xf>
    <xf numFmtId="43" fontId="9" fillId="0" borderId="1" xfId="1" applyFont="1" applyFill="1" applyBorder="1" applyAlignment="1">
      <alignment vertical="top"/>
    </xf>
    <xf numFmtId="49" fontId="9" fillId="0" borderId="1" xfId="1" applyNumberFormat="1" applyFont="1" applyFill="1" applyBorder="1" applyAlignment="1">
      <alignment vertical="top" wrapText="1"/>
    </xf>
    <xf numFmtId="43" fontId="9" fillId="0" borderId="0" xfId="1" applyFont="1" applyFill="1" applyAlignment="1">
      <alignment vertical="top"/>
    </xf>
    <xf numFmtId="49" fontId="7" fillId="0" borderId="1" xfId="1" applyNumberFormat="1" applyFont="1" applyBorder="1" applyAlignment="1">
      <alignment vertical="top"/>
    </xf>
    <xf numFmtId="43" fontId="7" fillId="0" borderId="2" xfId="1" applyFont="1" applyBorder="1" applyAlignment="1">
      <alignment vertical="top"/>
    </xf>
    <xf numFmtId="43" fontId="7" fillId="0" borderId="3" xfId="1" applyFont="1" applyBorder="1" applyAlignment="1">
      <alignment vertical="top"/>
    </xf>
    <xf numFmtId="43" fontId="7" fillId="6" borderId="1" xfId="1" applyFont="1" applyFill="1" applyBorder="1" applyAlignment="1">
      <alignment horizontal="center" vertical="top"/>
    </xf>
    <xf numFmtId="43" fontId="7" fillId="0" borderId="4" xfId="1" applyFont="1" applyBorder="1" applyAlignment="1">
      <alignment horizontal="left" vertical="top" wrapText="1"/>
    </xf>
    <xf numFmtId="0" fontId="3" fillId="0" borderId="0" xfId="1" applyNumberFormat="1" applyFont="1" applyBorder="1" applyAlignment="1">
      <alignment horizontal="center" vertical="top"/>
    </xf>
    <xf numFmtId="43" fontId="3" fillId="0" borderId="0" xfId="1" applyFont="1" applyBorder="1" applyAlignment="1">
      <alignment vertical="top" wrapText="1"/>
    </xf>
    <xf numFmtId="43" fontId="3" fillId="0" borderId="0" xfId="1" applyFont="1" applyBorder="1" applyAlignment="1">
      <alignment vertical="top"/>
    </xf>
    <xf numFmtId="49" fontId="3" fillId="0" borderId="0" xfId="1" applyNumberFormat="1" applyFont="1" applyBorder="1" applyAlignment="1">
      <alignment vertical="top" wrapText="1"/>
    </xf>
    <xf numFmtId="0" fontId="3" fillId="0" borderId="0" xfId="1" applyNumberFormat="1" applyFont="1" applyAlignment="1">
      <alignment horizontal="center" vertical="top"/>
    </xf>
    <xf numFmtId="43" fontId="3" fillId="0" borderId="0" xfId="1" applyFont="1" applyAlignment="1">
      <alignment vertical="top" wrapText="1"/>
    </xf>
    <xf numFmtId="49" fontId="3" fillId="0" borderId="0" xfId="1" applyNumberFormat="1" applyFont="1" applyAlignment="1">
      <alignment vertical="top" wrapText="1"/>
    </xf>
    <xf numFmtId="43" fontId="7" fillId="0" borderId="5" xfId="1" applyFont="1" applyBorder="1" applyAlignment="1">
      <alignment horizontal="left" vertical="top" wrapText="1"/>
    </xf>
    <xf numFmtId="43" fontId="12" fillId="0" borderId="1" xfId="1" applyFont="1" applyBorder="1" applyAlignment="1">
      <alignment vertical="top" wrapText="1"/>
    </xf>
    <xf numFmtId="43" fontId="12" fillId="0" borderId="1" xfId="1" applyFont="1" applyBorder="1" applyAlignment="1">
      <alignment horizontal="center" vertical="top"/>
    </xf>
    <xf numFmtId="43" fontId="2" fillId="0" borderId="0" xfId="1" applyFont="1" applyAlignment="1">
      <alignment horizontal="center" vertical="top"/>
    </xf>
    <xf numFmtId="0" fontId="2" fillId="0" borderId="1" xfId="1" applyNumberFormat="1" applyFont="1" applyBorder="1" applyAlignment="1">
      <alignment horizontal="center" vertical="top" wrapText="1"/>
    </xf>
    <xf numFmtId="43" fontId="2" fillId="0" borderId="1" xfId="1" applyFont="1" applyBorder="1" applyAlignment="1">
      <alignment horizontal="center" vertical="top" wrapText="1"/>
    </xf>
    <xf numFmtId="43" fontId="2" fillId="0" borderId="1" xfId="1" applyFont="1" applyBorder="1" applyAlignment="1">
      <alignment horizontal="center" vertical="top"/>
    </xf>
    <xf numFmtId="0" fontId="2" fillId="0" borderId="1" xfId="1" applyNumberFormat="1" applyFont="1" applyBorder="1" applyAlignment="1">
      <alignment horizontal="center" vertical="top"/>
    </xf>
    <xf numFmtId="43" fontId="3" fillId="0" borderId="0" xfId="1" applyFont="1" applyAlignment="1">
      <alignment horizontal="left" vertical="top"/>
    </xf>
    <xf numFmtId="43" fontId="2" fillId="2" borderId="1" xfId="1" applyFont="1" applyFill="1" applyBorder="1" applyAlignment="1">
      <alignment horizontal="left" vertical="top"/>
    </xf>
    <xf numFmtId="43" fontId="4" fillId="3" borderId="1" xfId="1" applyFont="1" applyFill="1" applyBorder="1" applyAlignment="1">
      <alignment horizontal="left" vertical="top"/>
    </xf>
    <xf numFmtId="49" fontId="3" fillId="0" borderId="1" xfId="1" applyNumberFormat="1" applyFont="1" applyBorder="1" applyAlignment="1">
      <alignment horizontal="center" vertical="top" wrapText="1"/>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view="pageBreakPreview" zoomScaleNormal="100" zoomScaleSheetLayoutView="100" workbookViewId="0">
      <pane ySplit="7" topLeftCell="A79" activePane="bottomLeft" state="frozen"/>
      <selection pane="bottomLeft" activeCell="B90" sqref="B90"/>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14.375" style="1" hidden="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hidden="1">
      <c r="A9" s="84" t="s">
        <v>17</v>
      </c>
      <c r="B9" s="84"/>
      <c r="C9" s="6"/>
      <c r="D9" s="6"/>
      <c r="E9" s="6"/>
      <c r="F9" s="6">
        <f t="shared" ref="F9:H9" si="0">F10+F36</f>
        <v>233752673</v>
      </c>
      <c r="G9" s="6">
        <f t="shared" si="0"/>
        <v>12</v>
      </c>
      <c r="H9" s="6">
        <f t="shared" si="0"/>
        <v>57263000</v>
      </c>
      <c r="I9" s="6">
        <f>I10+I36</f>
        <v>31</v>
      </c>
      <c r="J9" s="6">
        <f t="shared" ref="J9:P9" si="1">J10+J36</f>
        <v>156747687</v>
      </c>
      <c r="K9" s="6">
        <f t="shared" si="1"/>
        <v>24</v>
      </c>
      <c r="L9" s="6">
        <f t="shared" si="1"/>
        <v>133041000</v>
      </c>
      <c r="M9" s="6">
        <f t="shared" si="1"/>
        <v>11</v>
      </c>
      <c r="N9" s="6">
        <f t="shared" si="1"/>
        <v>70448423</v>
      </c>
      <c r="O9" s="6">
        <f t="shared" si="1"/>
        <v>71</v>
      </c>
      <c r="P9" s="6">
        <f t="shared" si="1"/>
        <v>328005110</v>
      </c>
      <c r="Q9" s="6"/>
      <c r="R9" s="7"/>
    </row>
    <row r="10" spans="1:19" s="11" customFormat="1" hidden="1">
      <c r="A10" s="85" t="s">
        <v>18</v>
      </c>
      <c r="B10" s="85"/>
      <c r="C10" s="8"/>
      <c r="D10" s="8"/>
      <c r="E10" s="8"/>
      <c r="F10" s="8">
        <f t="shared" ref="F10:H10" si="2">F11+F14+F19</f>
        <v>26750000</v>
      </c>
      <c r="G10" s="8">
        <f t="shared" si="2"/>
        <v>2</v>
      </c>
      <c r="H10" s="8">
        <f t="shared" si="2"/>
        <v>20633000</v>
      </c>
      <c r="I10" s="8">
        <f>I11+I14+I19</f>
        <v>10</v>
      </c>
      <c r="J10" s="8">
        <f t="shared" ref="J10:P10" si="3">J11+J14+J19</f>
        <v>42626687</v>
      </c>
      <c r="K10" s="8">
        <f t="shared" si="3"/>
        <v>8</v>
      </c>
      <c r="L10" s="8">
        <f t="shared" si="3"/>
        <v>52454000</v>
      </c>
      <c r="M10" s="8">
        <f t="shared" si="3"/>
        <v>6</v>
      </c>
      <c r="N10" s="8">
        <f t="shared" si="3"/>
        <v>43153750</v>
      </c>
      <c r="O10" s="8">
        <f t="shared" si="3"/>
        <v>22</v>
      </c>
      <c r="P10" s="8">
        <f t="shared" si="3"/>
        <v>107802437</v>
      </c>
      <c r="Q10" s="8"/>
      <c r="R10" s="9"/>
      <c r="S10" s="10"/>
    </row>
    <row r="11" spans="1:19" s="16" customFormat="1">
      <c r="A11" s="12"/>
      <c r="B11" s="13" t="s">
        <v>19</v>
      </c>
      <c r="C11" s="14"/>
      <c r="D11" s="14"/>
      <c r="E11" s="14"/>
      <c r="F11" s="14">
        <f t="shared" ref="F11:I11" si="4">SUM(F12:F13)</f>
        <v>26750000</v>
      </c>
      <c r="G11" s="14">
        <f t="shared" si="4"/>
        <v>1</v>
      </c>
      <c r="H11" s="14">
        <f t="shared" si="4"/>
        <v>15750000</v>
      </c>
      <c r="I11" s="14">
        <f t="shared" si="4"/>
        <v>1</v>
      </c>
      <c r="J11" s="14">
        <f>SUM(J12:J13)</f>
        <v>15750000</v>
      </c>
      <c r="K11" s="14">
        <f t="shared" ref="K11:P11" si="5">SUM(K12:K13)</f>
        <v>1</v>
      </c>
      <c r="L11" s="14">
        <f t="shared" si="5"/>
        <v>11000000</v>
      </c>
      <c r="M11" s="14">
        <f t="shared" si="5"/>
        <v>0</v>
      </c>
      <c r="N11" s="14">
        <f t="shared" si="5"/>
        <v>0</v>
      </c>
      <c r="O11" s="14">
        <f t="shared" si="5"/>
        <v>2</v>
      </c>
      <c r="P11" s="14">
        <f t="shared" si="5"/>
        <v>26750000</v>
      </c>
      <c r="Q11" s="14"/>
      <c r="R11" s="15"/>
    </row>
    <row r="12" spans="1:19" ht="409.5">
      <c r="A12" s="2">
        <v>1</v>
      </c>
      <c r="B12" s="17" t="s">
        <v>20</v>
      </c>
      <c r="C12" s="18" t="s">
        <v>21</v>
      </c>
      <c r="D12" s="4"/>
      <c r="E12" s="4" t="s">
        <v>22</v>
      </c>
      <c r="F12" s="4">
        <v>15750000</v>
      </c>
      <c r="G12" s="4">
        <v>1</v>
      </c>
      <c r="H12" s="4">
        <f>F12</f>
        <v>15750000</v>
      </c>
      <c r="I12" s="4">
        <v>1</v>
      </c>
      <c r="J12" s="4">
        <v>15750000</v>
      </c>
      <c r="K12" s="4"/>
      <c r="L12" s="4"/>
      <c r="M12" s="4"/>
      <c r="N12" s="4"/>
      <c r="O12" s="4">
        <v>1</v>
      </c>
      <c r="P12" s="4">
        <f>J12</f>
        <v>15750000</v>
      </c>
      <c r="Q12" s="17" t="s">
        <v>23</v>
      </c>
      <c r="R12" s="19" t="s">
        <v>24</v>
      </c>
    </row>
    <row r="13" spans="1:19" ht="336">
      <c r="A13" s="2">
        <v>2</v>
      </c>
      <c r="B13" s="17" t="s">
        <v>25</v>
      </c>
      <c r="C13" s="18" t="s">
        <v>21</v>
      </c>
      <c r="D13" s="4"/>
      <c r="E13" s="4" t="s">
        <v>26</v>
      </c>
      <c r="F13" s="4">
        <v>11000000</v>
      </c>
      <c r="G13" s="4"/>
      <c r="H13" s="4"/>
      <c r="I13" s="4"/>
      <c r="J13" s="4"/>
      <c r="K13" s="4">
        <v>1</v>
      </c>
      <c r="L13" s="4">
        <v>11000000</v>
      </c>
      <c r="M13" s="4"/>
      <c r="N13" s="4"/>
      <c r="O13" s="4">
        <v>1</v>
      </c>
      <c r="P13" s="4">
        <f>L13</f>
        <v>11000000</v>
      </c>
      <c r="Q13" s="17" t="s">
        <v>27</v>
      </c>
      <c r="R13" s="5" t="s">
        <v>28</v>
      </c>
    </row>
    <row r="14" spans="1:19" s="16" customFormat="1">
      <c r="A14" s="12"/>
      <c r="B14" s="13" t="s">
        <v>29</v>
      </c>
      <c r="C14" s="20" t="s">
        <v>21</v>
      </c>
      <c r="D14" s="14"/>
      <c r="E14" s="14"/>
      <c r="F14" s="14"/>
      <c r="G14" s="14">
        <f>SUM(G15:G18)</f>
        <v>1</v>
      </c>
      <c r="H14" s="14">
        <f t="shared" ref="H14:P14" si="6">SUM(H15:H18)</f>
        <v>4883000</v>
      </c>
      <c r="I14" s="14">
        <f t="shared" si="6"/>
        <v>1</v>
      </c>
      <c r="J14" s="14">
        <f t="shared" si="6"/>
        <v>4883000</v>
      </c>
      <c r="K14" s="14">
        <f t="shared" si="6"/>
        <v>1</v>
      </c>
      <c r="L14" s="14">
        <f t="shared" si="6"/>
        <v>5124000</v>
      </c>
      <c r="M14" s="14">
        <f t="shared" si="6"/>
        <v>2</v>
      </c>
      <c r="N14" s="14">
        <f t="shared" si="6"/>
        <v>6453750</v>
      </c>
      <c r="O14" s="14">
        <f t="shared" si="6"/>
        <v>4</v>
      </c>
      <c r="P14" s="14">
        <f t="shared" si="6"/>
        <v>16460750</v>
      </c>
      <c r="Q14" s="14"/>
      <c r="R14" s="15"/>
    </row>
    <row r="15" spans="1:19" ht="288">
      <c r="A15" s="2">
        <v>1</v>
      </c>
      <c r="B15" s="17" t="s">
        <v>30</v>
      </c>
      <c r="C15" s="18" t="s">
        <v>21</v>
      </c>
      <c r="D15" s="4" t="s">
        <v>31</v>
      </c>
      <c r="E15" s="21" t="s">
        <v>26</v>
      </c>
      <c r="F15" s="21">
        <v>4883000</v>
      </c>
      <c r="G15" s="4">
        <v>1</v>
      </c>
      <c r="H15" s="4">
        <f>F15</f>
        <v>4883000</v>
      </c>
      <c r="I15" s="4">
        <v>1</v>
      </c>
      <c r="J15" s="4">
        <v>4883000</v>
      </c>
      <c r="K15" s="4" t="s">
        <v>31</v>
      </c>
      <c r="L15" s="4" t="s">
        <v>31</v>
      </c>
      <c r="M15" s="4" t="s">
        <v>31</v>
      </c>
      <c r="N15" s="4" t="s">
        <v>31</v>
      </c>
      <c r="O15" s="4">
        <v>1</v>
      </c>
      <c r="P15" s="4">
        <v>4883000</v>
      </c>
      <c r="Q15" s="17" t="s">
        <v>32</v>
      </c>
      <c r="R15" s="5" t="s">
        <v>33</v>
      </c>
    </row>
    <row r="16" spans="1:19" ht="372" customHeight="1">
      <c r="A16" s="2">
        <v>2</v>
      </c>
      <c r="B16" s="17" t="s">
        <v>34</v>
      </c>
      <c r="C16" s="18" t="s">
        <v>21</v>
      </c>
      <c r="D16" s="4" t="s">
        <v>31</v>
      </c>
      <c r="E16" s="21" t="s">
        <v>22</v>
      </c>
      <c r="F16" s="21">
        <v>5124000</v>
      </c>
      <c r="G16" s="4" t="s">
        <v>31</v>
      </c>
      <c r="H16" s="4" t="s">
        <v>31</v>
      </c>
      <c r="I16" s="4"/>
      <c r="J16" s="4"/>
      <c r="K16" s="21">
        <v>1</v>
      </c>
      <c r="L16" s="21">
        <v>5124000</v>
      </c>
      <c r="M16" s="4" t="s">
        <v>31</v>
      </c>
      <c r="N16" s="4" t="s">
        <v>31</v>
      </c>
      <c r="O16" s="21">
        <v>1</v>
      </c>
      <c r="P16" s="21">
        <v>5124000</v>
      </c>
      <c r="Q16" s="17" t="s">
        <v>35</v>
      </c>
      <c r="R16" s="22" t="s">
        <v>36</v>
      </c>
    </row>
    <row r="17" spans="1:18" ht="409.5">
      <c r="A17" s="2">
        <v>3</v>
      </c>
      <c r="B17" s="17" t="s">
        <v>37</v>
      </c>
      <c r="C17" s="18" t="s">
        <v>21</v>
      </c>
      <c r="D17" s="4" t="s">
        <v>31</v>
      </c>
      <c r="E17" s="21" t="s">
        <v>26</v>
      </c>
      <c r="F17" s="4">
        <v>2653750</v>
      </c>
      <c r="G17" s="4" t="s">
        <v>31</v>
      </c>
      <c r="H17" s="4" t="s">
        <v>31</v>
      </c>
      <c r="I17" s="4"/>
      <c r="J17" s="4"/>
      <c r="K17" s="4" t="s">
        <v>31</v>
      </c>
      <c r="L17" s="4" t="s">
        <v>31</v>
      </c>
      <c r="M17" s="21">
        <v>1</v>
      </c>
      <c r="N17" s="4">
        <v>2653750</v>
      </c>
      <c r="O17" s="21">
        <v>1</v>
      </c>
      <c r="P17" s="4">
        <v>2653750</v>
      </c>
      <c r="Q17" s="17" t="s">
        <v>38</v>
      </c>
      <c r="R17" s="5" t="s">
        <v>39</v>
      </c>
    </row>
    <row r="18" spans="1:18" ht="349.5" customHeight="1">
      <c r="A18" s="2">
        <v>4</v>
      </c>
      <c r="B18" s="17" t="s">
        <v>40</v>
      </c>
      <c r="C18" s="18" t="s">
        <v>21</v>
      </c>
      <c r="D18" s="4"/>
      <c r="E18" s="21" t="s">
        <v>26</v>
      </c>
      <c r="F18" s="4">
        <v>3800000</v>
      </c>
      <c r="G18" s="4" t="s">
        <v>31</v>
      </c>
      <c r="H18" s="4" t="s">
        <v>31</v>
      </c>
      <c r="I18" s="4"/>
      <c r="J18" s="4"/>
      <c r="K18" s="4" t="s">
        <v>31</v>
      </c>
      <c r="L18" s="4" t="s">
        <v>31</v>
      </c>
      <c r="M18" s="21">
        <v>1</v>
      </c>
      <c r="N18" s="4">
        <v>3800000</v>
      </c>
      <c r="O18" s="21">
        <v>1</v>
      </c>
      <c r="P18" s="4">
        <v>3800000</v>
      </c>
      <c r="Q18" s="17" t="s">
        <v>41</v>
      </c>
      <c r="R18" s="5" t="s">
        <v>42</v>
      </c>
    </row>
    <row r="19" spans="1:18" s="16" customFormat="1">
      <c r="A19" s="12"/>
      <c r="B19" s="13" t="s">
        <v>43</v>
      </c>
      <c r="C19" s="14"/>
      <c r="D19" s="14"/>
      <c r="E19" s="14"/>
      <c r="F19" s="14"/>
      <c r="G19" s="14">
        <f>SUM(G20:G35)</f>
        <v>0</v>
      </c>
      <c r="H19" s="14">
        <f t="shared" ref="H19:P19" si="7">SUM(H20:H35)</f>
        <v>0</v>
      </c>
      <c r="I19" s="14">
        <f t="shared" si="7"/>
        <v>8</v>
      </c>
      <c r="J19" s="14">
        <f t="shared" si="7"/>
        <v>21993687</v>
      </c>
      <c r="K19" s="14">
        <f t="shared" si="7"/>
        <v>6</v>
      </c>
      <c r="L19" s="14">
        <f t="shared" si="7"/>
        <v>36330000</v>
      </c>
      <c r="M19" s="14">
        <f t="shared" si="7"/>
        <v>4</v>
      </c>
      <c r="N19" s="14">
        <f t="shared" si="7"/>
        <v>36700000</v>
      </c>
      <c r="O19" s="14">
        <f t="shared" si="7"/>
        <v>16</v>
      </c>
      <c r="P19" s="14">
        <f t="shared" si="7"/>
        <v>64591687</v>
      </c>
      <c r="Q19" s="14"/>
      <c r="R19" s="15"/>
    </row>
    <row r="20" spans="1:18" ht="144">
      <c r="A20" s="23">
        <v>1</v>
      </c>
      <c r="B20" s="17" t="s">
        <v>44</v>
      </c>
      <c r="C20" s="18" t="s">
        <v>21</v>
      </c>
      <c r="D20" s="4"/>
      <c r="E20" s="21" t="s">
        <v>26</v>
      </c>
      <c r="F20" s="21">
        <v>1534487</v>
      </c>
      <c r="G20" s="4"/>
      <c r="H20" s="4"/>
      <c r="I20" s="21">
        <v>1</v>
      </c>
      <c r="J20" s="21">
        <v>1534487</v>
      </c>
      <c r="K20" s="21"/>
      <c r="L20" s="21"/>
      <c r="M20" s="21"/>
      <c r="N20" s="21"/>
      <c r="O20" s="21">
        <v>1</v>
      </c>
      <c r="P20" s="21">
        <v>1534487</v>
      </c>
      <c r="Q20" s="17" t="s">
        <v>45</v>
      </c>
      <c r="R20" s="5" t="s">
        <v>46</v>
      </c>
    </row>
    <row r="21" spans="1:18" ht="48">
      <c r="A21" s="2">
        <v>2</v>
      </c>
      <c r="B21" s="24" t="s">
        <v>47</v>
      </c>
      <c r="C21" s="18" t="s">
        <v>21</v>
      </c>
      <c r="D21" s="25"/>
      <c r="E21" s="25" t="s">
        <v>26</v>
      </c>
      <c r="F21" s="25">
        <v>1147200</v>
      </c>
      <c r="G21" s="4"/>
      <c r="H21" s="4"/>
      <c r="I21" s="25">
        <v>1</v>
      </c>
      <c r="J21" s="25">
        <v>1147200</v>
      </c>
      <c r="K21" s="25"/>
      <c r="L21" s="25"/>
      <c r="M21" s="4"/>
      <c r="N21" s="4"/>
      <c r="O21" s="25">
        <v>1</v>
      </c>
      <c r="P21" s="25">
        <v>1147200</v>
      </c>
      <c r="Q21" s="4"/>
      <c r="R21" s="5"/>
    </row>
    <row r="22" spans="1:18" ht="168">
      <c r="A22" s="2">
        <v>3</v>
      </c>
      <c r="B22" s="24" t="s">
        <v>48</v>
      </c>
      <c r="C22" s="18" t="s">
        <v>21</v>
      </c>
      <c r="D22" s="25"/>
      <c r="E22" s="25" t="s">
        <v>26</v>
      </c>
      <c r="F22" s="25">
        <v>432000</v>
      </c>
      <c r="G22" s="4"/>
      <c r="H22" s="4"/>
      <c r="I22" s="25">
        <v>1</v>
      </c>
      <c r="J22" s="25">
        <v>432000</v>
      </c>
      <c r="K22" s="25">
        <v>1</v>
      </c>
      <c r="L22" s="25">
        <v>432000</v>
      </c>
      <c r="M22" s="4"/>
      <c r="N22" s="4"/>
      <c r="O22" s="25">
        <v>1</v>
      </c>
      <c r="P22" s="25">
        <v>432000</v>
      </c>
      <c r="Q22" s="4"/>
      <c r="R22" s="5" t="s">
        <v>49</v>
      </c>
    </row>
    <row r="23" spans="1:18">
      <c r="A23" s="2">
        <v>4</v>
      </c>
      <c r="B23" s="24" t="s">
        <v>50</v>
      </c>
      <c r="C23" s="18" t="s">
        <v>21</v>
      </c>
      <c r="D23" s="25"/>
      <c r="E23" s="25" t="s">
        <v>26</v>
      </c>
      <c r="F23" s="25">
        <v>2500000</v>
      </c>
      <c r="G23" s="4"/>
      <c r="H23" s="4"/>
      <c r="I23" s="25">
        <v>1</v>
      </c>
      <c r="J23" s="25">
        <v>2500000</v>
      </c>
      <c r="K23" s="25"/>
      <c r="L23" s="25"/>
      <c r="M23" s="4"/>
      <c r="N23" s="4"/>
      <c r="O23" s="25">
        <v>1</v>
      </c>
      <c r="P23" s="25">
        <v>2500000</v>
      </c>
      <c r="Q23" s="4"/>
      <c r="R23" s="5"/>
    </row>
    <row r="24" spans="1:18">
      <c r="A24" s="2">
        <v>5</v>
      </c>
      <c r="B24" s="26" t="s">
        <v>51</v>
      </c>
      <c r="C24" s="18" t="s">
        <v>21</v>
      </c>
      <c r="D24" s="25"/>
      <c r="E24" s="27" t="s">
        <v>26</v>
      </c>
      <c r="F24" s="28">
        <v>1500000</v>
      </c>
      <c r="G24" s="4"/>
      <c r="H24" s="4"/>
      <c r="I24" s="29">
        <v>1</v>
      </c>
      <c r="J24" s="28">
        <v>1500000</v>
      </c>
      <c r="K24" s="25"/>
      <c r="L24" s="25"/>
      <c r="M24" s="4"/>
      <c r="N24" s="4"/>
      <c r="O24" s="29">
        <v>1</v>
      </c>
      <c r="P24" s="28">
        <v>1500000</v>
      </c>
      <c r="Q24" s="4"/>
      <c r="R24" s="30"/>
    </row>
    <row r="25" spans="1:18">
      <c r="A25" s="2">
        <v>6</v>
      </c>
      <c r="B25" s="24" t="s">
        <v>52</v>
      </c>
      <c r="C25" s="18" t="s">
        <v>21</v>
      </c>
      <c r="D25" s="25"/>
      <c r="E25" s="25" t="s">
        <v>53</v>
      </c>
      <c r="F25" s="25">
        <v>3300000</v>
      </c>
      <c r="G25" s="4"/>
      <c r="H25" s="4"/>
      <c r="I25" s="31">
        <v>1</v>
      </c>
      <c r="J25" s="25">
        <v>3300000</v>
      </c>
      <c r="K25" s="25"/>
      <c r="L25" s="25"/>
      <c r="M25" s="4"/>
      <c r="N25" s="4"/>
      <c r="O25" s="31">
        <v>1</v>
      </c>
      <c r="P25" s="25">
        <v>3300000</v>
      </c>
      <c r="Q25" s="4"/>
      <c r="R25" s="5"/>
    </row>
    <row r="26" spans="1:18" ht="48">
      <c r="A26" s="2">
        <v>7</v>
      </c>
      <c r="B26" s="32" t="s">
        <v>54</v>
      </c>
      <c r="C26" s="18" t="s">
        <v>21</v>
      </c>
      <c r="D26" s="25"/>
      <c r="E26" s="27" t="s">
        <v>22</v>
      </c>
      <c r="F26" s="28">
        <v>10000000</v>
      </c>
      <c r="G26" s="4"/>
      <c r="H26" s="4"/>
      <c r="I26" s="29">
        <v>1</v>
      </c>
      <c r="J26" s="28">
        <v>10000000</v>
      </c>
      <c r="K26" s="25"/>
      <c r="L26" s="25"/>
      <c r="M26" s="4"/>
      <c r="N26" s="4"/>
      <c r="O26" s="29">
        <v>1</v>
      </c>
      <c r="P26" s="28">
        <v>10000000</v>
      </c>
      <c r="Q26" s="4"/>
      <c r="R26" s="33" t="s">
        <v>55</v>
      </c>
    </row>
    <row r="27" spans="1:18" ht="329.25" customHeight="1">
      <c r="A27" s="2">
        <v>8</v>
      </c>
      <c r="B27" s="17" t="s">
        <v>56</v>
      </c>
      <c r="C27" s="18" t="s">
        <v>21</v>
      </c>
      <c r="D27" s="4"/>
      <c r="E27" s="21" t="s">
        <v>26</v>
      </c>
      <c r="F27" s="25">
        <v>1580000</v>
      </c>
      <c r="G27" s="4"/>
      <c r="H27" s="4"/>
      <c r="I27" s="4">
        <v>1</v>
      </c>
      <c r="J27" s="25">
        <v>1580000</v>
      </c>
      <c r="K27" s="4"/>
      <c r="L27" s="4"/>
      <c r="M27" s="4"/>
      <c r="N27" s="4"/>
      <c r="O27" s="4">
        <v>1</v>
      </c>
      <c r="P27" s="25">
        <v>1580000</v>
      </c>
      <c r="Q27" s="4"/>
      <c r="R27" s="5" t="s">
        <v>57</v>
      </c>
    </row>
    <row r="28" spans="1:18">
      <c r="A28" s="2">
        <v>9</v>
      </c>
      <c r="B28" s="26" t="s">
        <v>58</v>
      </c>
      <c r="C28" s="18" t="s">
        <v>21</v>
      </c>
      <c r="D28" s="28"/>
      <c r="E28" s="28" t="s">
        <v>26</v>
      </c>
      <c r="F28" s="28">
        <v>498000</v>
      </c>
      <c r="G28" s="4"/>
      <c r="H28" s="4"/>
      <c r="I28" s="28"/>
      <c r="J28" s="28"/>
      <c r="K28" s="28">
        <v>1</v>
      </c>
      <c r="L28" s="28">
        <v>498000</v>
      </c>
      <c r="M28" s="4"/>
      <c r="N28" s="4"/>
      <c r="O28" s="28">
        <v>1</v>
      </c>
      <c r="P28" s="28">
        <v>498000</v>
      </c>
      <c r="Q28" s="4"/>
      <c r="R28" s="5"/>
    </row>
    <row r="29" spans="1:18" ht="48">
      <c r="A29" s="2">
        <v>10</v>
      </c>
      <c r="B29" s="24" t="s">
        <v>59</v>
      </c>
      <c r="C29" s="18" t="s">
        <v>21</v>
      </c>
      <c r="D29" s="34"/>
      <c r="E29" s="25" t="s">
        <v>26</v>
      </c>
      <c r="F29" s="4">
        <v>3000000</v>
      </c>
      <c r="G29" s="4"/>
      <c r="H29" s="4"/>
      <c r="I29" s="4" t="s">
        <v>60</v>
      </c>
      <c r="J29" s="4"/>
      <c r="K29" s="4">
        <v>1</v>
      </c>
      <c r="L29" s="4">
        <v>3000000</v>
      </c>
      <c r="M29" s="4"/>
      <c r="N29" s="4"/>
      <c r="O29" s="4">
        <v>1</v>
      </c>
      <c r="P29" s="4">
        <v>3000000</v>
      </c>
      <c r="Q29" s="17" t="s">
        <v>61</v>
      </c>
      <c r="R29" s="5" t="s">
        <v>62</v>
      </c>
    </row>
    <row r="30" spans="1:18" ht="72">
      <c r="A30" s="2">
        <v>11</v>
      </c>
      <c r="B30" s="17" t="s">
        <v>63</v>
      </c>
      <c r="C30" s="18" t="s">
        <v>21</v>
      </c>
      <c r="D30" s="34"/>
      <c r="E30" s="25" t="s">
        <v>26</v>
      </c>
      <c r="F30" s="17">
        <v>900000</v>
      </c>
      <c r="G30" s="17"/>
      <c r="H30" s="17"/>
      <c r="I30" s="17"/>
      <c r="J30" s="17"/>
      <c r="K30" s="17">
        <v>1</v>
      </c>
      <c r="L30" s="17">
        <v>900000</v>
      </c>
      <c r="M30" s="17"/>
      <c r="N30" s="17"/>
      <c r="O30" s="17">
        <v>1</v>
      </c>
      <c r="P30" s="17">
        <v>900000</v>
      </c>
      <c r="Q30" s="17" t="s">
        <v>64</v>
      </c>
      <c r="R30" s="5" t="s">
        <v>65</v>
      </c>
    </row>
    <row r="31" spans="1:18" ht="244.9" customHeight="1">
      <c r="A31" s="2">
        <v>12</v>
      </c>
      <c r="B31" s="17" t="s">
        <v>66</v>
      </c>
      <c r="C31" s="18" t="s">
        <v>21</v>
      </c>
      <c r="D31" s="34"/>
      <c r="E31" s="25" t="s">
        <v>26</v>
      </c>
      <c r="F31" s="25">
        <v>30000000</v>
      </c>
      <c r="G31" s="25"/>
      <c r="H31" s="25"/>
      <c r="I31" s="25"/>
      <c r="J31" s="25"/>
      <c r="K31" s="25">
        <v>1</v>
      </c>
      <c r="L31" s="25">
        <v>30000000</v>
      </c>
      <c r="M31" s="25">
        <v>1</v>
      </c>
      <c r="N31" s="28">
        <v>30000000</v>
      </c>
      <c r="O31" s="4">
        <v>1</v>
      </c>
      <c r="P31" s="4">
        <v>30000000</v>
      </c>
      <c r="Q31" s="17" t="s">
        <v>67</v>
      </c>
      <c r="R31" s="5" t="s">
        <v>68</v>
      </c>
    </row>
    <row r="32" spans="1:18" ht="100.9" customHeight="1">
      <c r="A32" s="2">
        <v>13</v>
      </c>
      <c r="B32" s="24" t="s">
        <v>69</v>
      </c>
      <c r="C32" s="18" t="s">
        <v>21</v>
      </c>
      <c r="D32" s="34"/>
      <c r="E32" s="25" t="s">
        <v>26</v>
      </c>
      <c r="F32" s="4">
        <v>1200000</v>
      </c>
      <c r="G32" s="4"/>
      <c r="H32" s="4"/>
      <c r="I32" s="4"/>
      <c r="J32" s="4"/>
      <c r="K32" s="4"/>
      <c r="L32" s="4"/>
      <c r="M32" s="4">
        <v>1</v>
      </c>
      <c r="N32" s="4">
        <v>1200000</v>
      </c>
      <c r="O32" s="4">
        <v>1</v>
      </c>
      <c r="P32" s="4">
        <v>1200000</v>
      </c>
      <c r="Q32" s="17" t="s">
        <v>70</v>
      </c>
      <c r="R32" s="5" t="s">
        <v>71</v>
      </c>
    </row>
    <row r="33" spans="1:19" ht="233.25" customHeight="1">
      <c r="A33" s="2">
        <v>14</v>
      </c>
      <c r="B33" s="35" t="s">
        <v>72</v>
      </c>
      <c r="C33" s="18" t="s">
        <v>21</v>
      </c>
      <c r="D33" s="21"/>
      <c r="E33" s="21" t="s">
        <v>26</v>
      </c>
      <c r="F33" s="21">
        <v>4000000</v>
      </c>
      <c r="G33" s="21"/>
      <c r="H33" s="21"/>
      <c r="I33" s="21"/>
      <c r="J33" s="21"/>
      <c r="K33" s="21"/>
      <c r="L33" s="21"/>
      <c r="M33" s="36">
        <v>1</v>
      </c>
      <c r="N33" s="36">
        <v>4000000</v>
      </c>
      <c r="O33" s="36">
        <v>1</v>
      </c>
      <c r="P33" s="36">
        <v>4000000</v>
      </c>
      <c r="Q33" s="35" t="s">
        <v>73</v>
      </c>
      <c r="R33" s="5" t="s">
        <v>74</v>
      </c>
    </row>
    <row r="34" spans="1:19" ht="72">
      <c r="A34" s="2">
        <v>15</v>
      </c>
      <c r="B34" s="17" t="s">
        <v>75</v>
      </c>
      <c r="C34" s="18" t="s">
        <v>21</v>
      </c>
      <c r="D34" s="4"/>
      <c r="E34" s="21">
        <v>1</v>
      </c>
      <c r="F34" s="21">
        <v>1500000</v>
      </c>
      <c r="G34" s="4"/>
      <c r="H34" s="4"/>
      <c r="I34" s="4"/>
      <c r="J34" s="4"/>
      <c r="K34" s="21">
        <v>1</v>
      </c>
      <c r="L34" s="21">
        <v>1500000</v>
      </c>
      <c r="M34" s="4"/>
      <c r="N34" s="4"/>
      <c r="O34" s="21">
        <v>1</v>
      </c>
      <c r="P34" s="21">
        <v>1500000</v>
      </c>
      <c r="Q34" s="4" t="s">
        <v>76</v>
      </c>
      <c r="R34" s="5" t="s">
        <v>77</v>
      </c>
    </row>
    <row r="35" spans="1:19" ht="72">
      <c r="A35" s="2">
        <v>16</v>
      </c>
      <c r="B35" s="26" t="s">
        <v>78</v>
      </c>
      <c r="C35" s="18" t="s">
        <v>21</v>
      </c>
      <c r="D35" s="4"/>
      <c r="E35" s="21">
        <v>1</v>
      </c>
      <c r="F35" s="21">
        <v>1500000</v>
      </c>
      <c r="G35" s="4"/>
      <c r="H35" s="4"/>
      <c r="I35" s="4"/>
      <c r="J35" s="4"/>
      <c r="K35" s="4"/>
      <c r="L35" s="4"/>
      <c r="M35" s="21">
        <v>1</v>
      </c>
      <c r="N35" s="21">
        <v>1500000</v>
      </c>
      <c r="O35" s="21">
        <v>1</v>
      </c>
      <c r="P35" s="21">
        <v>1500000</v>
      </c>
      <c r="Q35" s="4" t="s">
        <v>79</v>
      </c>
      <c r="R35" s="5" t="s">
        <v>80</v>
      </c>
    </row>
    <row r="36" spans="1:19" s="11" customFormat="1" hidden="1">
      <c r="A36" s="85" t="s">
        <v>81</v>
      </c>
      <c r="B36" s="85"/>
      <c r="C36" s="8"/>
      <c r="D36" s="8"/>
      <c r="E36" s="8"/>
      <c r="F36" s="8">
        <f t="shared" ref="F36:P36" si="8">F37+F43+F52+F62+F64+F73+F75+F77+F92</f>
        <v>207002673</v>
      </c>
      <c r="G36" s="8">
        <f t="shared" si="8"/>
        <v>10</v>
      </c>
      <c r="H36" s="8">
        <f t="shared" si="8"/>
        <v>36630000</v>
      </c>
      <c r="I36" s="8">
        <f t="shared" si="8"/>
        <v>21</v>
      </c>
      <c r="J36" s="8">
        <f t="shared" si="8"/>
        <v>114121000</v>
      </c>
      <c r="K36" s="8">
        <f t="shared" si="8"/>
        <v>16</v>
      </c>
      <c r="L36" s="8">
        <f t="shared" si="8"/>
        <v>80587000</v>
      </c>
      <c r="M36" s="8">
        <f t="shared" si="8"/>
        <v>5</v>
      </c>
      <c r="N36" s="8">
        <f t="shared" si="8"/>
        <v>27294673</v>
      </c>
      <c r="O36" s="8">
        <f t="shared" si="8"/>
        <v>49</v>
      </c>
      <c r="P36" s="8">
        <f t="shared" si="8"/>
        <v>220202673</v>
      </c>
      <c r="Q36" s="8"/>
      <c r="R36" s="9"/>
      <c r="S36" s="10"/>
    </row>
    <row r="37" spans="1:19" s="16" customFormat="1">
      <c r="A37" s="12"/>
      <c r="B37" s="13" t="s">
        <v>82</v>
      </c>
      <c r="C37" s="20" t="s">
        <v>21</v>
      </c>
      <c r="D37" s="14"/>
      <c r="E37" s="14"/>
      <c r="F37" s="14">
        <f t="shared" ref="F37:J37" si="9">SUM(F38:F42)</f>
        <v>24881673</v>
      </c>
      <c r="G37" s="14">
        <f t="shared" si="9"/>
        <v>1</v>
      </c>
      <c r="H37" s="14">
        <f t="shared" si="9"/>
        <v>1800000</v>
      </c>
      <c r="I37" s="14">
        <f t="shared" si="9"/>
        <v>1</v>
      </c>
      <c r="J37" s="14">
        <f t="shared" si="9"/>
        <v>1800000</v>
      </c>
      <c r="K37" s="14">
        <f>SUM(K38:K42)</f>
        <v>3</v>
      </c>
      <c r="L37" s="14">
        <f t="shared" ref="L37:P37" si="10">SUM(L38:L42)</f>
        <v>19587000</v>
      </c>
      <c r="M37" s="14">
        <f t="shared" si="10"/>
        <v>1</v>
      </c>
      <c r="N37" s="14">
        <f t="shared" si="10"/>
        <v>3494673</v>
      </c>
      <c r="O37" s="14">
        <f t="shared" si="10"/>
        <v>4</v>
      </c>
      <c r="P37" s="14">
        <f t="shared" si="10"/>
        <v>23081673</v>
      </c>
      <c r="Q37" s="14"/>
      <c r="R37" s="15"/>
    </row>
    <row r="38" spans="1:19" s="40" customFormat="1" ht="204.75" customHeight="1">
      <c r="A38" s="37">
        <v>1</v>
      </c>
      <c r="B38" s="38" t="s">
        <v>83</v>
      </c>
      <c r="C38" s="18" t="s">
        <v>21</v>
      </c>
      <c r="D38" s="39"/>
      <c r="E38" s="39" t="s">
        <v>26</v>
      </c>
      <c r="F38" s="39">
        <v>1800000</v>
      </c>
      <c r="G38" s="39">
        <v>1</v>
      </c>
      <c r="H38" s="39">
        <f>F38</f>
        <v>1800000</v>
      </c>
      <c r="I38" s="39">
        <v>1</v>
      </c>
      <c r="J38" s="39">
        <f>F38</f>
        <v>1800000</v>
      </c>
      <c r="K38" s="39"/>
      <c r="L38" s="39"/>
      <c r="M38" s="39"/>
      <c r="N38" s="39"/>
      <c r="O38" s="39"/>
      <c r="P38" s="39"/>
      <c r="Q38" s="39"/>
      <c r="R38" s="33" t="s">
        <v>84</v>
      </c>
    </row>
    <row r="39" spans="1:19" ht="384">
      <c r="A39" s="2">
        <v>2</v>
      </c>
      <c r="B39" s="17" t="s">
        <v>85</v>
      </c>
      <c r="C39" s="18" t="s">
        <v>21</v>
      </c>
      <c r="D39" s="21" t="s">
        <v>31</v>
      </c>
      <c r="E39" s="21" t="s">
        <v>26</v>
      </c>
      <c r="F39" s="41">
        <v>789000</v>
      </c>
      <c r="G39" s="4"/>
      <c r="H39" s="4"/>
      <c r="I39" s="4"/>
      <c r="J39" s="4"/>
      <c r="K39" s="21">
        <v>1</v>
      </c>
      <c r="L39" s="41">
        <v>789000</v>
      </c>
      <c r="M39" s="4"/>
      <c r="N39" s="4"/>
      <c r="O39" s="21">
        <v>1</v>
      </c>
      <c r="P39" s="41">
        <v>789000</v>
      </c>
      <c r="Q39" s="4"/>
      <c r="R39" s="5" t="s">
        <v>86</v>
      </c>
    </row>
    <row r="40" spans="1:19" ht="408">
      <c r="A40" s="2">
        <v>3</v>
      </c>
      <c r="B40" s="17" t="s">
        <v>87</v>
      </c>
      <c r="C40" s="18" t="s">
        <v>21</v>
      </c>
      <c r="D40" s="21" t="s">
        <v>31</v>
      </c>
      <c r="E40" s="21" t="s">
        <v>26</v>
      </c>
      <c r="F40" s="42">
        <v>3494673</v>
      </c>
      <c r="G40" s="4"/>
      <c r="H40" s="4"/>
      <c r="I40" s="4"/>
      <c r="J40" s="4"/>
      <c r="K40" s="4"/>
      <c r="L40" s="4"/>
      <c r="M40" s="21">
        <v>1</v>
      </c>
      <c r="N40" s="42">
        <v>3494673</v>
      </c>
      <c r="O40" s="21">
        <v>1</v>
      </c>
      <c r="P40" s="42">
        <v>3494673</v>
      </c>
      <c r="Q40" s="4"/>
      <c r="R40" s="5" t="s">
        <v>88</v>
      </c>
    </row>
    <row r="41" spans="1:19" ht="408">
      <c r="A41" s="2">
        <v>4</v>
      </c>
      <c r="B41" s="17" t="s">
        <v>89</v>
      </c>
      <c r="C41" s="18" t="s">
        <v>21</v>
      </c>
      <c r="D41" s="21" t="s">
        <v>31</v>
      </c>
      <c r="E41" s="21" t="s">
        <v>26</v>
      </c>
      <c r="F41" s="42">
        <v>9399000</v>
      </c>
      <c r="G41" s="4"/>
      <c r="H41" s="4"/>
      <c r="I41" s="4"/>
      <c r="J41" s="4"/>
      <c r="K41" s="21">
        <v>1</v>
      </c>
      <c r="L41" s="42">
        <v>9399000</v>
      </c>
      <c r="M41" s="4"/>
      <c r="N41" s="4"/>
      <c r="O41" s="21">
        <v>1</v>
      </c>
      <c r="P41" s="42">
        <v>9399000</v>
      </c>
      <c r="Q41" s="4"/>
      <c r="R41" s="5" t="s">
        <v>90</v>
      </c>
    </row>
    <row r="42" spans="1:19" ht="409.5">
      <c r="A42" s="2">
        <v>5</v>
      </c>
      <c r="B42" s="17" t="s">
        <v>91</v>
      </c>
      <c r="C42" s="18" t="s">
        <v>21</v>
      </c>
      <c r="D42" s="21" t="s">
        <v>31</v>
      </c>
      <c r="E42" s="21" t="s">
        <v>26</v>
      </c>
      <c r="F42" s="42">
        <v>9399000</v>
      </c>
      <c r="G42" s="4"/>
      <c r="H42" s="4"/>
      <c r="I42" s="4"/>
      <c r="J42" s="4"/>
      <c r="K42" s="21">
        <v>1</v>
      </c>
      <c r="L42" s="42">
        <v>9399000</v>
      </c>
      <c r="M42" s="4"/>
      <c r="N42" s="4"/>
      <c r="O42" s="21">
        <v>1</v>
      </c>
      <c r="P42" s="42">
        <v>9399000</v>
      </c>
      <c r="Q42" s="4"/>
      <c r="R42" s="5" t="s">
        <v>92</v>
      </c>
    </row>
    <row r="43" spans="1:19" s="48" customFormat="1">
      <c r="A43" s="43"/>
      <c r="B43" s="44" t="s">
        <v>93</v>
      </c>
      <c r="C43" s="45"/>
      <c r="D43" s="46"/>
      <c r="E43" s="46"/>
      <c r="F43" s="46">
        <f t="shared" ref="F43:P43" si="11">SUM(F44:F51)</f>
        <v>19500000</v>
      </c>
      <c r="G43" s="46">
        <f t="shared" si="11"/>
        <v>1</v>
      </c>
      <c r="H43" s="46">
        <f t="shared" si="11"/>
        <v>15000000</v>
      </c>
      <c r="I43" s="46">
        <f t="shared" si="11"/>
        <v>0</v>
      </c>
      <c r="J43" s="46">
        <f t="shared" si="11"/>
        <v>17000000</v>
      </c>
      <c r="K43" s="46">
        <f t="shared" si="11"/>
        <v>3</v>
      </c>
      <c r="L43" s="46">
        <f t="shared" si="11"/>
        <v>2000000</v>
      </c>
      <c r="M43" s="46">
        <f t="shared" si="11"/>
        <v>0</v>
      </c>
      <c r="N43" s="46">
        <f t="shared" si="11"/>
        <v>500000</v>
      </c>
      <c r="O43" s="46">
        <f t="shared" si="11"/>
        <v>8</v>
      </c>
      <c r="P43" s="46">
        <f t="shared" si="11"/>
        <v>19500000</v>
      </c>
      <c r="Q43" s="46"/>
      <c r="R43" s="47"/>
    </row>
    <row r="44" spans="1:19" ht="144">
      <c r="A44" s="2">
        <v>1</v>
      </c>
      <c r="B44" s="17" t="s">
        <v>94</v>
      </c>
      <c r="C44" s="18" t="s">
        <v>21</v>
      </c>
      <c r="D44" s="49"/>
      <c r="E44" s="49" t="s">
        <v>26</v>
      </c>
      <c r="F44" s="49">
        <v>15000000</v>
      </c>
      <c r="G44" s="49">
        <v>1</v>
      </c>
      <c r="H44" s="49">
        <f>F44</f>
        <v>15000000</v>
      </c>
      <c r="I44" s="49" t="s">
        <v>95</v>
      </c>
      <c r="J44" s="49">
        <v>15000000</v>
      </c>
      <c r="K44" s="49"/>
      <c r="L44" s="49" t="s">
        <v>60</v>
      </c>
      <c r="M44" s="49"/>
      <c r="N44" s="49" t="s">
        <v>60</v>
      </c>
      <c r="O44" s="49">
        <v>1</v>
      </c>
      <c r="P44" s="49">
        <v>15000000</v>
      </c>
      <c r="Q44" s="35" t="s">
        <v>96</v>
      </c>
      <c r="R44" s="5" t="s">
        <v>97</v>
      </c>
    </row>
    <row r="45" spans="1:19" ht="96">
      <c r="A45" s="50">
        <v>2</v>
      </c>
      <c r="B45" s="17" t="s">
        <v>98</v>
      </c>
      <c r="C45" s="18" t="s">
        <v>21</v>
      </c>
      <c r="D45" s="49"/>
      <c r="E45" s="49" t="s">
        <v>26</v>
      </c>
      <c r="F45" s="49">
        <v>500000</v>
      </c>
      <c r="G45" s="49"/>
      <c r="H45" s="49"/>
      <c r="I45" s="49" t="s">
        <v>95</v>
      </c>
      <c r="J45" s="49">
        <v>500000</v>
      </c>
      <c r="K45" s="49"/>
      <c r="L45" s="49"/>
      <c r="M45" s="49"/>
      <c r="N45" s="49"/>
      <c r="O45" s="49">
        <v>1</v>
      </c>
      <c r="P45" s="49">
        <v>500000</v>
      </c>
      <c r="Q45" s="35" t="s">
        <v>96</v>
      </c>
      <c r="R45" s="5" t="s">
        <v>99</v>
      </c>
    </row>
    <row r="46" spans="1:19" ht="96">
      <c r="A46" s="2">
        <v>3</v>
      </c>
      <c r="B46" s="17" t="s">
        <v>100</v>
      </c>
      <c r="C46" s="18" t="s">
        <v>21</v>
      </c>
      <c r="D46" s="49"/>
      <c r="E46" s="49" t="s">
        <v>26</v>
      </c>
      <c r="F46" s="49">
        <v>500000</v>
      </c>
      <c r="G46" s="49"/>
      <c r="H46" s="49"/>
      <c r="I46" s="49" t="s">
        <v>95</v>
      </c>
      <c r="J46" s="49">
        <v>500000</v>
      </c>
      <c r="K46" s="49"/>
      <c r="L46" s="49"/>
      <c r="M46" s="49"/>
      <c r="N46" s="49"/>
      <c r="O46" s="49">
        <v>1</v>
      </c>
      <c r="P46" s="49">
        <v>500000</v>
      </c>
      <c r="Q46" s="35" t="s">
        <v>96</v>
      </c>
      <c r="R46" s="5" t="s">
        <v>101</v>
      </c>
    </row>
    <row r="47" spans="1:19" ht="72">
      <c r="A47" s="50">
        <v>4</v>
      </c>
      <c r="B47" s="17" t="s">
        <v>102</v>
      </c>
      <c r="C47" s="18" t="s">
        <v>21</v>
      </c>
      <c r="D47" s="49"/>
      <c r="E47" s="49" t="s">
        <v>26</v>
      </c>
      <c r="F47" s="49">
        <v>1000000</v>
      </c>
      <c r="G47" s="49"/>
      <c r="H47" s="49"/>
      <c r="I47" s="49" t="s">
        <v>95</v>
      </c>
      <c r="J47" s="49">
        <v>1000000</v>
      </c>
      <c r="K47" s="49"/>
      <c r="L47" s="49"/>
      <c r="M47" s="49"/>
      <c r="N47" s="49"/>
      <c r="O47" s="49">
        <v>1</v>
      </c>
      <c r="P47" s="49">
        <v>1000000</v>
      </c>
      <c r="Q47" s="35" t="s">
        <v>96</v>
      </c>
      <c r="R47" s="5" t="s">
        <v>103</v>
      </c>
    </row>
    <row r="48" spans="1:19" ht="72">
      <c r="A48" s="2">
        <v>5</v>
      </c>
      <c r="B48" s="35" t="s">
        <v>104</v>
      </c>
      <c r="C48" s="18" t="s">
        <v>21</v>
      </c>
      <c r="D48" s="49"/>
      <c r="E48" s="49" t="s">
        <v>26</v>
      </c>
      <c r="F48" s="49">
        <v>800000</v>
      </c>
      <c r="G48" s="49"/>
      <c r="H48" s="49"/>
      <c r="I48" s="49"/>
      <c r="J48" s="49"/>
      <c r="K48" s="49">
        <v>1</v>
      </c>
      <c r="L48" s="49">
        <v>800000</v>
      </c>
      <c r="M48" s="49"/>
      <c r="N48" s="49"/>
      <c r="O48" s="49">
        <v>1</v>
      </c>
      <c r="P48" s="49">
        <v>800000</v>
      </c>
      <c r="Q48" s="35" t="s">
        <v>96</v>
      </c>
      <c r="R48" s="22" t="s">
        <v>105</v>
      </c>
    </row>
    <row r="49" spans="1:18" ht="72">
      <c r="A49" s="50">
        <v>6</v>
      </c>
      <c r="B49" s="35" t="s">
        <v>106</v>
      </c>
      <c r="C49" s="18" t="s">
        <v>21</v>
      </c>
      <c r="D49" s="49"/>
      <c r="E49" s="49" t="s">
        <v>26</v>
      </c>
      <c r="F49" s="49">
        <v>600000</v>
      </c>
      <c r="G49" s="49"/>
      <c r="H49" s="49"/>
      <c r="I49" s="49"/>
      <c r="J49" s="49"/>
      <c r="K49" s="49">
        <v>1</v>
      </c>
      <c r="L49" s="49">
        <v>600000</v>
      </c>
      <c r="M49" s="49"/>
      <c r="N49" s="49"/>
      <c r="O49" s="49">
        <v>1</v>
      </c>
      <c r="P49" s="49">
        <v>600000</v>
      </c>
      <c r="Q49" s="35" t="s">
        <v>96</v>
      </c>
      <c r="R49" s="22" t="s">
        <v>107</v>
      </c>
    </row>
    <row r="50" spans="1:18" ht="72">
      <c r="A50" s="2">
        <v>7</v>
      </c>
      <c r="B50" s="35" t="s">
        <v>108</v>
      </c>
      <c r="C50" s="18" t="s">
        <v>21</v>
      </c>
      <c r="D50" s="49"/>
      <c r="E50" s="49" t="s">
        <v>26</v>
      </c>
      <c r="F50" s="49">
        <v>600000</v>
      </c>
      <c r="G50" s="49"/>
      <c r="H50" s="49"/>
      <c r="I50" s="49"/>
      <c r="J50" s="49"/>
      <c r="K50" s="49">
        <v>1</v>
      </c>
      <c r="L50" s="49">
        <v>600000</v>
      </c>
      <c r="M50" s="49"/>
      <c r="N50" s="49"/>
      <c r="O50" s="49">
        <v>1</v>
      </c>
      <c r="P50" s="49">
        <v>600000</v>
      </c>
      <c r="Q50" s="35" t="s">
        <v>109</v>
      </c>
      <c r="R50" s="22" t="s">
        <v>110</v>
      </c>
    </row>
    <row r="51" spans="1:18" ht="72">
      <c r="A51" s="50">
        <v>8</v>
      </c>
      <c r="B51" s="35" t="s">
        <v>111</v>
      </c>
      <c r="C51" s="18" t="s">
        <v>21</v>
      </c>
      <c r="D51" s="49"/>
      <c r="E51" s="49" t="s">
        <v>26</v>
      </c>
      <c r="F51" s="49">
        <v>500000</v>
      </c>
      <c r="G51" s="49"/>
      <c r="H51" s="49"/>
      <c r="I51" s="49"/>
      <c r="J51" s="49"/>
      <c r="K51" s="49"/>
      <c r="L51" s="49"/>
      <c r="M51" s="49" t="s">
        <v>95</v>
      </c>
      <c r="N51" s="49">
        <v>500000</v>
      </c>
      <c r="O51" s="49">
        <v>1</v>
      </c>
      <c r="P51" s="49">
        <v>500000</v>
      </c>
      <c r="Q51" s="35" t="s">
        <v>112</v>
      </c>
      <c r="R51" s="22" t="s">
        <v>113</v>
      </c>
    </row>
    <row r="52" spans="1:18" s="16" customFormat="1">
      <c r="A52" s="12"/>
      <c r="B52" s="13" t="s">
        <v>114</v>
      </c>
      <c r="C52" s="20" t="s">
        <v>21</v>
      </c>
      <c r="D52" s="14"/>
      <c r="E52" s="14"/>
      <c r="F52" s="14">
        <f t="shared" ref="F52:P52" si="12">SUM(F53:F61)</f>
        <v>36600000</v>
      </c>
      <c r="G52" s="14">
        <f t="shared" si="12"/>
        <v>1</v>
      </c>
      <c r="H52" s="14">
        <f t="shared" si="12"/>
        <v>1800000</v>
      </c>
      <c r="I52" s="14">
        <f t="shared" si="12"/>
        <v>2</v>
      </c>
      <c r="J52" s="14">
        <f t="shared" si="12"/>
        <v>3000000</v>
      </c>
      <c r="K52" s="14">
        <f t="shared" si="12"/>
        <v>4</v>
      </c>
      <c r="L52" s="14">
        <f t="shared" si="12"/>
        <v>28300000</v>
      </c>
      <c r="M52" s="14">
        <f t="shared" si="12"/>
        <v>3</v>
      </c>
      <c r="N52" s="14">
        <f t="shared" si="12"/>
        <v>5300000</v>
      </c>
      <c r="O52" s="14">
        <f t="shared" si="12"/>
        <v>9</v>
      </c>
      <c r="P52" s="14">
        <f t="shared" si="12"/>
        <v>36600000</v>
      </c>
      <c r="Q52" s="14"/>
      <c r="R52" s="15"/>
    </row>
    <row r="53" spans="1:18" ht="48">
      <c r="A53" s="2">
        <v>1</v>
      </c>
      <c r="B53" s="51" t="s">
        <v>115</v>
      </c>
      <c r="C53" s="18" t="s">
        <v>21</v>
      </c>
      <c r="D53" s="4"/>
      <c r="E53" s="21" t="s">
        <v>26</v>
      </c>
      <c r="F53" s="4">
        <v>1800000</v>
      </c>
      <c r="G53" s="4">
        <v>1</v>
      </c>
      <c r="H53" s="4">
        <f>F53</f>
        <v>1800000</v>
      </c>
      <c r="I53" s="21">
        <v>1</v>
      </c>
      <c r="J53" s="4">
        <v>1800000</v>
      </c>
      <c r="K53" s="4"/>
      <c r="L53" s="4"/>
      <c r="M53" s="4"/>
      <c r="N53" s="4"/>
      <c r="O53" s="21">
        <f t="shared" ref="O53:P61" si="13">I53+K53+M53</f>
        <v>1</v>
      </c>
      <c r="P53" s="4">
        <f t="shared" si="13"/>
        <v>1800000</v>
      </c>
      <c r="Q53" s="4" t="s">
        <v>116</v>
      </c>
      <c r="R53" s="5" t="s">
        <v>117</v>
      </c>
    </row>
    <row r="54" spans="1:18">
      <c r="A54" s="2">
        <v>2</v>
      </c>
      <c r="B54" s="24" t="s">
        <v>118</v>
      </c>
      <c r="C54" s="18" t="s">
        <v>21</v>
      </c>
      <c r="D54" s="4"/>
      <c r="E54" s="21" t="s">
        <v>26</v>
      </c>
      <c r="F54" s="4">
        <v>1200000</v>
      </c>
      <c r="G54" s="4"/>
      <c r="H54" s="4"/>
      <c r="I54" s="21">
        <v>1</v>
      </c>
      <c r="J54" s="4">
        <f>F54</f>
        <v>1200000</v>
      </c>
      <c r="K54" s="4"/>
      <c r="L54" s="4"/>
      <c r="M54" s="4"/>
      <c r="N54" s="4"/>
      <c r="O54" s="21">
        <f>I54+K54+M54</f>
        <v>1</v>
      </c>
      <c r="P54" s="4">
        <f>J54+L54+N54</f>
        <v>1200000</v>
      </c>
      <c r="Q54" s="4" t="s">
        <v>119</v>
      </c>
      <c r="R54" s="5" t="s">
        <v>117</v>
      </c>
    </row>
    <row r="55" spans="1:18">
      <c r="A55" s="2">
        <v>3</v>
      </c>
      <c r="B55" s="24" t="s">
        <v>120</v>
      </c>
      <c r="C55" s="18" t="s">
        <v>21</v>
      </c>
      <c r="D55" s="4"/>
      <c r="E55" s="21" t="s">
        <v>26</v>
      </c>
      <c r="F55" s="4">
        <v>25000000</v>
      </c>
      <c r="G55" s="4"/>
      <c r="H55" s="4"/>
      <c r="I55" s="21"/>
      <c r="J55" s="4"/>
      <c r="K55" s="21">
        <v>1</v>
      </c>
      <c r="L55" s="4">
        <v>25000000</v>
      </c>
      <c r="M55" s="4"/>
      <c r="N55" s="4"/>
      <c r="O55" s="21">
        <f t="shared" si="13"/>
        <v>1</v>
      </c>
      <c r="P55" s="4">
        <f t="shared" si="13"/>
        <v>25000000</v>
      </c>
      <c r="Q55" s="4" t="s">
        <v>121</v>
      </c>
      <c r="R55" s="5" t="s">
        <v>122</v>
      </c>
    </row>
    <row r="56" spans="1:18">
      <c r="A56" s="2">
        <v>4</v>
      </c>
      <c r="B56" s="24" t="s">
        <v>123</v>
      </c>
      <c r="C56" s="18" t="s">
        <v>21</v>
      </c>
      <c r="D56" s="4"/>
      <c r="E56" s="21" t="s">
        <v>26</v>
      </c>
      <c r="F56" s="4">
        <v>1500000</v>
      </c>
      <c r="G56" s="4"/>
      <c r="H56" s="4"/>
      <c r="I56" s="21"/>
      <c r="J56" s="4"/>
      <c r="K56" s="4"/>
      <c r="L56" s="4"/>
      <c r="M56" s="21">
        <v>1</v>
      </c>
      <c r="N56" s="4">
        <v>1500000</v>
      </c>
      <c r="O56" s="21">
        <f t="shared" si="13"/>
        <v>1</v>
      </c>
      <c r="P56" s="4">
        <f t="shared" si="13"/>
        <v>1500000</v>
      </c>
      <c r="Q56" s="4" t="s">
        <v>116</v>
      </c>
      <c r="R56" s="5" t="s">
        <v>124</v>
      </c>
    </row>
    <row r="57" spans="1:18">
      <c r="A57" s="2">
        <v>5</v>
      </c>
      <c r="B57" s="24" t="s">
        <v>125</v>
      </c>
      <c r="C57" s="18" t="s">
        <v>21</v>
      </c>
      <c r="D57" s="4"/>
      <c r="E57" s="21" t="s">
        <v>26</v>
      </c>
      <c r="F57" s="4">
        <v>2000000</v>
      </c>
      <c r="G57" s="4"/>
      <c r="H57" s="4"/>
      <c r="I57" s="21"/>
      <c r="J57" s="4"/>
      <c r="K57" s="4"/>
      <c r="L57" s="4"/>
      <c r="M57" s="4">
        <v>1</v>
      </c>
      <c r="N57" s="4">
        <v>2000000</v>
      </c>
      <c r="O57" s="21">
        <f t="shared" si="13"/>
        <v>1</v>
      </c>
      <c r="P57" s="4">
        <f t="shared" si="13"/>
        <v>2000000</v>
      </c>
      <c r="Q57" s="4" t="s">
        <v>116</v>
      </c>
      <c r="R57" s="5" t="s">
        <v>117</v>
      </c>
    </row>
    <row r="58" spans="1:18">
      <c r="A58" s="2">
        <v>6</v>
      </c>
      <c r="B58" s="24" t="s">
        <v>126</v>
      </c>
      <c r="C58" s="18" t="s">
        <v>21</v>
      </c>
      <c r="D58" s="4"/>
      <c r="E58" s="21" t="s">
        <v>26</v>
      </c>
      <c r="F58" s="4">
        <v>800000</v>
      </c>
      <c r="G58" s="4"/>
      <c r="H58" s="4"/>
      <c r="I58" s="21"/>
      <c r="J58" s="4"/>
      <c r="K58" s="21">
        <v>1</v>
      </c>
      <c r="L58" s="4">
        <v>800000</v>
      </c>
      <c r="M58" s="4"/>
      <c r="N58" s="4"/>
      <c r="O58" s="21">
        <f t="shared" si="13"/>
        <v>1</v>
      </c>
      <c r="P58" s="4">
        <f t="shared" si="13"/>
        <v>800000</v>
      </c>
      <c r="Q58" s="4" t="s">
        <v>119</v>
      </c>
      <c r="R58" s="5" t="s">
        <v>117</v>
      </c>
    </row>
    <row r="59" spans="1:18">
      <c r="A59" s="2">
        <v>7</v>
      </c>
      <c r="B59" s="24" t="s">
        <v>127</v>
      </c>
      <c r="C59" s="18" t="s">
        <v>21</v>
      </c>
      <c r="D59" s="4"/>
      <c r="E59" s="21" t="s">
        <v>26</v>
      </c>
      <c r="F59" s="4">
        <v>1500000</v>
      </c>
      <c r="G59" s="4"/>
      <c r="H59" s="4"/>
      <c r="I59" s="21"/>
      <c r="J59" s="4"/>
      <c r="K59" s="4">
        <v>1</v>
      </c>
      <c r="L59" s="4">
        <v>1500000</v>
      </c>
      <c r="M59" s="4"/>
      <c r="N59" s="4"/>
      <c r="O59" s="21">
        <f t="shared" si="13"/>
        <v>1</v>
      </c>
      <c r="P59" s="4">
        <f t="shared" si="13"/>
        <v>1500000</v>
      </c>
      <c r="Q59" s="4" t="s">
        <v>128</v>
      </c>
      <c r="R59" s="5" t="s">
        <v>124</v>
      </c>
    </row>
    <row r="60" spans="1:18">
      <c r="A60" s="2">
        <v>8</v>
      </c>
      <c r="B60" s="24" t="s">
        <v>129</v>
      </c>
      <c r="C60" s="18" t="s">
        <v>21</v>
      </c>
      <c r="D60" s="4"/>
      <c r="E60" s="21" t="s">
        <v>26</v>
      </c>
      <c r="F60" s="4">
        <v>1800000</v>
      </c>
      <c r="G60" s="4"/>
      <c r="H60" s="4"/>
      <c r="I60" s="21"/>
      <c r="J60" s="4"/>
      <c r="K60" s="21"/>
      <c r="L60" s="4"/>
      <c r="M60" s="4">
        <v>1</v>
      </c>
      <c r="N60" s="4">
        <v>1800000</v>
      </c>
      <c r="O60" s="21">
        <f t="shared" si="13"/>
        <v>1</v>
      </c>
      <c r="P60" s="4">
        <f t="shared" si="13"/>
        <v>1800000</v>
      </c>
      <c r="Q60" s="4" t="s">
        <v>130</v>
      </c>
      <c r="R60" s="5" t="s">
        <v>131</v>
      </c>
    </row>
    <row r="61" spans="1:18">
      <c r="A61" s="2">
        <v>9</v>
      </c>
      <c r="B61" s="24" t="s">
        <v>132</v>
      </c>
      <c r="C61" s="18" t="s">
        <v>21</v>
      </c>
      <c r="D61" s="4"/>
      <c r="E61" s="21" t="s">
        <v>26</v>
      </c>
      <c r="F61" s="4">
        <v>1000000</v>
      </c>
      <c r="G61" s="4"/>
      <c r="H61" s="4"/>
      <c r="I61" s="21"/>
      <c r="J61" s="4"/>
      <c r="K61" s="21">
        <v>1</v>
      </c>
      <c r="L61" s="4">
        <f>F61</f>
        <v>1000000</v>
      </c>
      <c r="M61" s="4"/>
      <c r="N61" s="4"/>
      <c r="O61" s="21">
        <f t="shared" si="13"/>
        <v>1</v>
      </c>
      <c r="P61" s="4">
        <f t="shared" si="13"/>
        <v>1000000</v>
      </c>
      <c r="Q61" s="4" t="s">
        <v>133</v>
      </c>
      <c r="R61" s="5" t="s">
        <v>117</v>
      </c>
    </row>
    <row r="62" spans="1:18" s="48" customFormat="1">
      <c r="A62" s="43"/>
      <c r="B62" s="44" t="s">
        <v>134</v>
      </c>
      <c r="C62" s="45"/>
      <c r="D62" s="46"/>
      <c r="E62" s="46"/>
      <c r="F62" s="46">
        <f>SUM(F63)</f>
        <v>1200000</v>
      </c>
      <c r="G62" s="46">
        <f>SUM(G63)</f>
        <v>0</v>
      </c>
      <c r="H62" s="46">
        <f t="shared" ref="H62:P62" si="14">SUM(H63)</f>
        <v>0</v>
      </c>
      <c r="I62" s="46">
        <f t="shared" si="14"/>
        <v>1</v>
      </c>
      <c r="J62" s="46">
        <f t="shared" si="14"/>
        <v>1200000</v>
      </c>
      <c r="K62" s="46">
        <f t="shared" si="14"/>
        <v>0</v>
      </c>
      <c r="L62" s="46">
        <f t="shared" si="14"/>
        <v>0</v>
      </c>
      <c r="M62" s="46">
        <f t="shared" si="14"/>
        <v>0</v>
      </c>
      <c r="N62" s="46">
        <f t="shared" si="14"/>
        <v>0</v>
      </c>
      <c r="O62" s="46">
        <f t="shared" si="14"/>
        <v>1</v>
      </c>
      <c r="P62" s="46">
        <f t="shared" si="14"/>
        <v>1200000</v>
      </c>
      <c r="Q62" s="46"/>
      <c r="R62" s="47"/>
    </row>
    <row r="63" spans="1:18" ht="216">
      <c r="A63" s="2">
        <v>1</v>
      </c>
      <c r="B63" s="17" t="s">
        <v>135</v>
      </c>
      <c r="C63" s="18" t="s">
        <v>21</v>
      </c>
      <c r="D63" s="4"/>
      <c r="E63" s="21" t="s">
        <v>26</v>
      </c>
      <c r="F63" s="21">
        <v>1200000</v>
      </c>
      <c r="G63" s="4"/>
      <c r="H63" s="4"/>
      <c r="I63" s="21">
        <v>1</v>
      </c>
      <c r="J63" s="21">
        <v>1200000</v>
      </c>
      <c r="K63" s="21"/>
      <c r="L63" s="21"/>
      <c r="M63" s="21"/>
      <c r="N63" s="21"/>
      <c r="O63" s="21">
        <v>1</v>
      </c>
      <c r="P63" s="21">
        <v>1200000</v>
      </c>
      <c r="Q63" s="21" t="s">
        <v>136</v>
      </c>
      <c r="R63" s="5" t="s">
        <v>137</v>
      </c>
    </row>
    <row r="64" spans="1:18" s="48" customFormat="1">
      <c r="A64" s="43"/>
      <c r="B64" s="44" t="s">
        <v>138</v>
      </c>
      <c r="C64" s="45"/>
      <c r="D64" s="46"/>
      <c r="E64" s="46"/>
      <c r="F64" s="46">
        <f t="shared" ref="F64:P64" si="15">SUM(F65:F72)</f>
        <v>12900000</v>
      </c>
      <c r="G64" s="46">
        <f t="shared" si="15"/>
        <v>3</v>
      </c>
      <c r="H64" s="46">
        <f t="shared" si="15"/>
        <v>3500000</v>
      </c>
      <c r="I64" s="46">
        <f t="shared" si="15"/>
        <v>5</v>
      </c>
      <c r="J64" s="46">
        <f t="shared" si="15"/>
        <v>4200000</v>
      </c>
      <c r="K64" s="46">
        <f t="shared" si="15"/>
        <v>3</v>
      </c>
      <c r="L64" s="46">
        <f t="shared" si="15"/>
        <v>8700000</v>
      </c>
      <c r="M64" s="46">
        <f t="shared" si="15"/>
        <v>0</v>
      </c>
      <c r="N64" s="46">
        <f t="shared" si="15"/>
        <v>0</v>
      </c>
      <c r="O64" s="46">
        <f t="shared" si="15"/>
        <v>8</v>
      </c>
      <c r="P64" s="46">
        <f t="shared" si="15"/>
        <v>12900000</v>
      </c>
      <c r="Q64" s="46"/>
      <c r="R64" s="47"/>
    </row>
    <row r="65" spans="1:18" s="55" customFormat="1" ht="233.25" customHeight="1">
      <c r="A65" s="52">
        <v>1</v>
      </c>
      <c r="B65" s="24" t="s">
        <v>139</v>
      </c>
      <c r="C65" s="18" t="s">
        <v>21</v>
      </c>
      <c r="D65" s="34"/>
      <c r="E65" s="53" t="s">
        <v>26</v>
      </c>
      <c r="F65" s="53">
        <v>1800000</v>
      </c>
      <c r="G65" s="53">
        <v>1</v>
      </c>
      <c r="H65" s="53">
        <f>F65</f>
        <v>1800000</v>
      </c>
      <c r="I65" s="53">
        <v>1</v>
      </c>
      <c r="J65" s="53">
        <v>1800000</v>
      </c>
      <c r="K65" s="53"/>
      <c r="L65" s="53"/>
      <c r="M65" s="53"/>
      <c r="N65" s="53"/>
      <c r="O65" s="53">
        <v>1</v>
      </c>
      <c r="P65" s="53">
        <v>1800000</v>
      </c>
      <c r="Q65" s="34" t="s">
        <v>140</v>
      </c>
      <c r="R65" s="54" t="s">
        <v>141</v>
      </c>
    </row>
    <row r="66" spans="1:18" s="55" customFormat="1" ht="274.5" customHeight="1">
      <c r="A66" s="52">
        <v>2</v>
      </c>
      <c r="B66" s="24" t="s">
        <v>142</v>
      </c>
      <c r="C66" s="18" t="s">
        <v>21</v>
      </c>
      <c r="D66" s="34"/>
      <c r="E66" s="53" t="s">
        <v>26</v>
      </c>
      <c r="F66" s="53">
        <v>500000</v>
      </c>
      <c r="G66" s="53">
        <v>1</v>
      </c>
      <c r="H66" s="53">
        <f>F66</f>
        <v>500000</v>
      </c>
      <c r="I66" s="53">
        <v>1</v>
      </c>
      <c r="J66" s="53">
        <v>500000</v>
      </c>
      <c r="K66" s="53"/>
      <c r="L66" s="53"/>
      <c r="M66" s="53"/>
      <c r="N66" s="53"/>
      <c r="O66" s="53">
        <v>1</v>
      </c>
      <c r="P66" s="53">
        <v>500000</v>
      </c>
      <c r="Q66" s="34" t="s">
        <v>143</v>
      </c>
      <c r="R66" s="54" t="s">
        <v>144</v>
      </c>
    </row>
    <row r="67" spans="1:18" s="55" customFormat="1" ht="336">
      <c r="A67" s="52">
        <v>3</v>
      </c>
      <c r="B67" s="24" t="s">
        <v>145</v>
      </c>
      <c r="C67" s="18" t="s">
        <v>21</v>
      </c>
      <c r="D67" s="34"/>
      <c r="E67" s="53" t="s">
        <v>26</v>
      </c>
      <c r="F67" s="53">
        <v>1200000</v>
      </c>
      <c r="G67" s="53">
        <v>1</v>
      </c>
      <c r="H67" s="53">
        <f>F67</f>
        <v>1200000</v>
      </c>
      <c r="I67" s="53">
        <v>1</v>
      </c>
      <c r="J67" s="53">
        <v>1200000</v>
      </c>
      <c r="K67" s="53"/>
      <c r="L67" s="53"/>
      <c r="M67" s="53"/>
      <c r="N67" s="53"/>
      <c r="O67" s="53">
        <v>1</v>
      </c>
      <c r="P67" s="53">
        <v>1200000</v>
      </c>
      <c r="Q67" s="24"/>
      <c r="R67" s="56" t="s">
        <v>146</v>
      </c>
    </row>
    <row r="68" spans="1:18" s="55" customFormat="1" ht="276.75" customHeight="1">
      <c r="A68" s="52">
        <v>4</v>
      </c>
      <c r="B68" s="24" t="s">
        <v>147</v>
      </c>
      <c r="C68" s="18" t="s">
        <v>21</v>
      </c>
      <c r="D68" s="34"/>
      <c r="E68" s="53" t="s">
        <v>26</v>
      </c>
      <c r="F68" s="53">
        <v>500000</v>
      </c>
      <c r="G68" s="53"/>
      <c r="H68" s="53"/>
      <c r="I68" s="53">
        <v>1</v>
      </c>
      <c r="J68" s="53">
        <v>500000</v>
      </c>
      <c r="K68" s="53"/>
      <c r="L68" s="53"/>
      <c r="M68" s="53"/>
      <c r="N68" s="53"/>
      <c r="O68" s="53">
        <v>1</v>
      </c>
      <c r="P68" s="53">
        <v>500000</v>
      </c>
      <c r="Q68" s="24" t="s">
        <v>148</v>
      </c>
      <c r="R68" s="54" t="s">
        <v>149</v>
      </c>
    </row>
    <row r="69" spans="1:18" s="55" customFormat="1" ht="299.25" customHeight="1">
      <c r="A69" s="52">
        <v>5</v>
      </c>
      <c r="B69" s="24" t="s">
        <v>150</v>
      </c>
      <c r="C69" s="18" t="s">
        <v>21</v>
      </c>
      <c r="D69" s="34"/>
      <c r="E69" s="53" t="s">
        <v>26</v>
      </c>
      <c r="F69" s="53">
        <v>200000</v>
      </c>
      <c r="G69" s="53"/>
      <c r="H69" s="53"/>
      <c r="I69" s="53">
        <v>1</v>
      </c>
      <c r="J69" s="53">
        <v>200000</v>
      </c>
      <c r="K69" s="53"/>
      <c r="L69" s="53"/>
      <c r="M69" s="53"/>
      <c r="N69" s="53"/>
      <c r="O69" s="53">
        <v>1</v>
      </c>
      <c r="P69" s="53">
        <v>200000</v>
      </c>
      <c r="Q69" s="24" t="s">
        <v>151</v>
      </c>
      <c r="R69" s="56" t="s">
        <v>152</v>
      </c>
    </row>
    <row r="70" spans="1:18" s="55" customFormat="1" ht="363" customHeight="1">
      <c r="A70" s="52">
        <v>6</v>
      </c>
      <c r="B70" s="24" t="s">
        <v>153</v>
      </c>
      <c r="C70" s="18" t="s">
        <v>21</v>
      </c>
      <c r="D70" s="34"/>
      <c r="E70" s="53" t="s">
        <v>26</v>
      </c>
      <c r="F70" s="53">
        <v>1200000</v>
      </c>
      <c r="G70" s="53"/>
      <c r="H70" s="53"/>
      <c r="I70" s="53"/>
      <c r="J70" s="53"/>
      <c r="K70" s="53">
        <v>1</v>
      </c>
      <c r="L70" s="53">
        <v>1200000</v>
      </c>
      <c r="M70" s="53"/>
      <c r="N70" s="53"/>
      <c r="O70" s="53">
        <v>1</v>
      </c>
      <c r="P70" s="53">
        <v>1200000</v>
      </c>
      <c r="Q70" s="24" t="s">
        <v>154</v>
      </c>
      <c r="R70" s="56" t="s">
        <v>155</v>
      </c>
    </row>
    <row r="71" spans="1:18" s="55" customFormat="1" ht="408.75" customHeight="1">
      <c r="A71" s="52">
        <v>7</v>
      </c>
      <c r="B71" s="51" t="s">
        <v>156</v>
      </c>
      <c r="C71" s="18" t="s">
        <v>21</v>
      </c>
      <c r="D71" s="34"/>
      <c r="E71" s="53" t="s">
        <v>26</v>
      </c>
      <c r="F71" s="53">
        <v>500000</v>
      </c>
      <c r="G71" s="53"/>
      <c r="H71" s="53"/>
      <c r="I71" s="53"/>
      <c r="J71" s="53"/>
      <c r="K71" s="53">
        <v>1</v>
      </c>
      <c r="L71" s="53">
        <v>500000</v>
      </c>
      <c r="M71" s="53"/>
      <c r="N71" s="53"/>
      <c r="O71" s="53">
        <v>1</v>
      </c>
      <c r="P71" s="53">
        <v>500000</v>
      </c>
      <c r="Q71" s="24" t="s">
        <v>154</v>
      </c>
      <c r="R71" s="54" t="s">
        <v>157</v>
      </c>
    </row>
    <row r="72" spans="1:18" s="55" customFormat="1" ht="356.45" customHeight="1">
      <c r="A72" s="52">
        <v>8</v>
      </c>
      <c r="B72" s="51" t="s">
        <v>158</v>
      </c>
      <c r="C72" s="18" t="s">
        <v>21</v>
      </c>
      <c r="D72" s="34"/>
      <c r="E72" s="53" t="s">
        <v>26</v>
      </c>
      <c r="F72" s="53">
        <v>7000000</v>
      </c>
      <c r="G72" s="53"/>
      <c r="H72" s="53"/>
      <c r="I72" s="53"/>
      <c r="J72" s="53"/>
      <c r="K72" s="53">
        <v>1</v>
      </c>
      <c r="L72" s="53">
        <v>7000000</v>
      </c>
      <c r="M72" s="53"/>
      <c r="N72" s="53"/>
      <c r="O72" s="53">
        <v>1</v>
      </c>
      <c r="P72" s="53">
        <v>7000000</v>
      </c>
      <c r="Q72" s="24" t="s">
        <v>159</v>
      </c>
      <c r="R72" s="54" t="s">
        <v>160</v>
      </c>
    </row>
    <row r="73" spans="1:18" s="16" customFormat="1">
      <c r="A73" s="12"/>
      <c r="B73" s="13" t="s">
        <v>161</v>
      </c>
      <c r="C73" s="14"/>
      <c r="D73" s="14"/>
      <c r="E73" s="14"/>
      <c r="F73" s="14"/>
      <c r="G73" s="14">
        <f>SUM(G74)</f>
        <v>0</v>
      </c>
      <c r="H73" s="14">
        <f t="shared" ref="H73:P73" si="16">SUM(H74)</f>
        <v>0</v>
      </c>
      <c r="I73" s="14">
        <f t="shared" si="16"/>
        <v>0</v>
      </c>
      <c r="J73" s="14">
        <f t="shared" si="16"/>
        <v>0</v>
      </c>
      <c r="K73" s="14">
        <f t="shared" si="16"/>
        <v>1</v>
      </c>
      <c r="L73" s="14">
        <f t="shared" si="16"/>
        <v>15000000</v>
      </c>
      <c r="M73" s="14">
        <f t="shared" si="16"/>
        <v>0</v>
      </c>
      <c r="N73" s="14">
        <f t="shared" si="16"/>
        <v>0</v>
      </c>
      <c r="O73" s="14">
        <f t="shared" si="16"/>
        <v>1</v>
      </c>
      <c r="P73" s="14">
        <f t="shared" si="16"/>
        <v>15000000</v>
      </c>
      <c r="Q73" s="14"/>
      <c r="R73" s="15"/>
    </row>
    <row r="74" spans="1:18" ht="360">
      <c r="A74" s="2"/>
      <c r="B74" s="17" t="s">
        <v>162</v>
      </c>
      <c r="C74" s="18" t="s">
        <v>21</v>
      </c>
      <c r="D74" s="4"/>
      <c r="E74" s="4" t="s">
        <v>22</v>
      </c>
      <c r="F74" s="21">
        <v>15000000</v>
      </c>
      <c r="G74" s="4"/>
      <c r="H74" s="4"/>
      <c r="I74" s="4"/>
      <c r="J74" s="4"/>
      <c r="K74" s="4">
        <v>1</v>
      </c>
      <c r="L74" s="4">
        <v>15000000</v>
      </c>
      <c r="M74" s="4"/>
      <c r="N74" s="4"/>
      <c r="O74" s="4">
        <v>1</v>
      </c>
      <c r="P74" s="4">
        <f>L74</f>
        <v>15000000</v>
      </c>
      <c r="Q74" s="4"/>
      <c r="R74" s="5" t="s">
        <v>163</v>
      </c>
    </row>
    <row r="75" spans="1:18" s="48" customFormat="1">
      <c r="A75" s="43"/>
      <c r="B75" s="44" t="s">
        <v>164</v>
      </c>
      <c r="C75" s="57"/>
      <c r="D75" s="46"/>
      <c r="E75" s="46"/>
      <c r="F75" s="46">
        <f>SUM(F76)</f>
        <v>530000</v>
      </c>
      <c r="G75" s="46">
        <f t="shared" ref="G75:P75" si="17">SUM(G76)</f>
        <v>1</v>
      </c>
      <c r="H75" s="46">
        <f t="shared" si="17"/>
        <v>530000</v>
      </c>
      <c r="I75" s="46">
        <f t="shared" si="17"/>
        <v>1</v>
      </c>
      <c r="J75" s="46">
        <f t="shared" si="17"/>
        <v>530000</v>
      </c>
      <c r="K75" s="46">
        <f t="shared" si="17"/>
        <v>0</v>
      </c>
      <c r="L75" s="46">
        <f t="shared" si="17"/>
        <v>0</v>
      </c>
      <c r="M75" s="46">
        <f t="shared" si="17"/>
        <v>0</v>
      </c>
      <c r="N75" s="46">
        <f t="shared" si="17"/>
        <v>0</v>
      </c>
      <c r="O75" s="46">
        <f t="shared" si="17"/>
        <v>1</v>
      </c>
      <c r="P75" s="46">
        <f t="shared" si="17"/>
        <v>530000</v>
      </c>
      <c r="Q75" s="46"/>
      <c r="R75" s="47"/>
    </row>
    <row r="76" spans="1:18" s="62" customFormat="1" ht="192">
      <c r="A76" s="58">
        <v>1</v>
      </c>
      <c r="B76" s="59" t="s">
        <v>165</v>
      </c>
      <c r="C76" s="18" t="s">
        <v>21</v>
      </c>
      <c r="D76" s="60"/>
      <c r="E76" s="60" t="s">
        <v>26</v>
      </c>
      <c r="F76" s="60">
        <v>530000</v>
      </c>
      <c r="G76" s="60">
        <v>1</v>
      </c>
      <c r="H76" s="60">
        <v>530000</v>
      </c>
      <c r="I76" s="60">
        <v>1</v>
      </c>
      <c r="J76" s="60">
        <v>530000</v>
      </c>
      <c r="K76" s="60"/>
      <c r="L76" s="60"/>
      <c r="M76" s="60"/>
      <c r="N76" s="60"/>
      <c r="O76" s="60">
        <v>1</v>
      </c>
      <c r="P76" s="60">
        <v>530000</v>
      </c>
      <c r="Q76" s="60"/>
      <c r="R76" s="61" t="s">
        <v>166</v>
      </c>
    </row>
    <row r="77" spans="1:18" s="16" customFormat="1">
      <c r="A77" s="12"/>
      <c r="B77" s="13" t="s">
        <v>167</v>
      </c>
      <c r="C77" s="14"/>
      <c r="D77" s="14"/>
      <c r="E77" s="14"/>
      <c r="F77" s="14">
        <f>SUM(F78:F88)</f>
        <v>76700000</v>
      </c>
      <c r="G77" s="14">
        <f t="shared" ref="G77:P77" si="18">SUM(G78:G88)</f>
        <v>3</v>
      </c>
      <c r="H77" s="14">
        <f t="shared" si="18"/>
        <v>14000000</v>
      </c>
      <c r="I77" s="14">
        <f t="shared" si="18"/>
        <v>8</v>
      </c>
      <c r="J77" s="14">
        <f t="shared" si="18"/>
        <v>76700000</v>
      </c>
      <c r="K77" s="14">
        <f t="shared" si="18"/>
        <v>0</v>
      </c>
      <c r="L77" s="14">
        <f t="shared" si="18"/>
        <v>0</v>
      </c>
      <c r="M77" s="14">
        <f t="shared" si="18"/>
        <v>0</v>
      </c>
      <c r="N77" s="14">
        <f t="shared" si="18"/>
        <v>0</v>
      </c>
      <c r="O77" s="14">
        <f t="shared" si="18"/>
        <v>11</v>
      </c>
      <c r="P77" s="14">
        <f t="shared" si="18"/>
        <v>76700000</v>
      </c>
      <c r="Q77" s="14"/>
      <c r="R77" s="15"/>
    </row>
    <row r="78" spans="1:18" s="40" customFormat="1">
      <c r="A78" s="37">
        <v>1</v>
      </c>
      <c r="B78" s="38" t="s">
        <v>168</v>
      </c>
      <c r="C78" s="18" t="s">
        <v>21</v>
      </c>
      <c r="D78" s="39"/>
      <c r="E78" s="27" t="s">
        <v>22</v>
      </c>
      <c r="F78" s="39">
        <v>6000000</v>
      </c>
      <c r="G78" s="39">
        <v>1</v>
      </c>
      <c r="H78" s="39">
        <f>F78</f>
        <v>6000000</v>
      </c>
      <c r="I78" s="39">
        <f>G78</f>
        <v>1</v>
      </c>
      <c r="J78" s="39">
        <f>F78</f>
        <v>6000000</v>
      </c>
      <c r="K78" s="39"/>
      <c r="L78" s="39"/>
      <c r="M78" s="39"/>
      <c r="N78" s="39"/>
      <c r="O78" s="39">
        <v>1</v>
      </c>
      <c r="P78" s="39">
        <f>J78</f>
        <v>6000000</v>
      </c>
      <c r="Q78" s="39"/>
      <c r="R78" s="33"/>
    </row>
    <row r="79" spans="1:18" s="40" customFormat="1">
      <c r="A79" s="37">
        <v>2</v>
      </c>
      <c r="B79" s="38" t="s">
        <v>169</v>
      </c>
      <c r="C79" s="18" t="s">
        <v>21</v>
      </c>
      <c r="D79" s="39"/>
      <c r="E79" s="27" t="s">
        <v>26</v>
      </c>
      <c r="F79" s="39">
        <v>3000000</v>
      </c>
      <c r="G79" s="39">
        <v>1</v>
      </c>
      <c r="H79" s="39">
        <f>F79</f>
        <v>3000000</v>
      </c>
      <c r="I79" s="39">
        <f t="shared" ref="I79:I80" si="19">G79</f>
        <v>1</v>
      </c>
      <c r="J79" s="39">
        <f t="shared" ref="J79:J89" si="20">F79</f>
        <v>3000000</v>
      </c>
      <c r="K79" s="39"/>
      <c r="L79" s="39"/>
      <c r="M79" s="39"/>
      <c r="N79" s="39"/>
      <c r="O79" s="39">
        <v>1</v>
      </c>
      <c r="P79" s="39">
        <f t="shared" ref="P79" si="21">J79</f>
        <v>3000000</v>
      </c>
      <c r="Q79" s="39"/>
      <c r="R79" s="33"/>
    </row>
    <row r="80" spans="1:18" s="40" customFormat="1">
      <c r="A80" s="37">
        <v>3</v>
      </c>
      <c r="B80" s="38" t="s">
        <v>170</v>
      </c>
      <c r="C80" s="18" t="s">
        <v>21</v>
      </c>
      <c r="D80" s="39"/>
      <c r="E80" s="27" t="s">
        <v>26</v>
      </c>
      <c r="F80" s="39">
        <v>5000000</v>
      </c>
      <c r="G80" s="39">
        <v>1</v>
      </c>
      <c r="H80" s="39">
        <f>F80</f>
        <v>5000000</v>
      </c>
      <c r="I80" s="39">
        <f t="shared" si="19"/>
        <v>1</v>
      </c>
      <c r="J80" s="39">
        <f t="shared" si="20"/>
        <v>5000000</v>
      </c>
      <c r="K80" s="39"/>
      <c r="L80" s="39"/>
      <c r="M80" s="39"/>
      <c r="N80" s="39"/>
      <c r="O80" s="39">
        <v>1</v>
      </c>
      <c r="P80" s="39">
        <f>J80</f>
        <v>5000000</v>
      </c>
      <c r="Q80" s="39"/>
      <c r="R80" s="33"/>
    </row>
    <row r="81" spans="1:19" s="40" customFormat="1">
      <c r="A81" s="37">
        <v>4</v>
      </c>
      <c r="B81" s="76" t="s">
        <v>196</v>
      </c>
      <c r="C81" s="18" t="s">
        <v>21</v>
      </c>
      <c r="D81" s="39"/>
      <c r="E81" s="27" t="s">
        <v>26</v>
      </c>
      <c r="F81" s="77">
        <v>5000000</v>
      </c>
      <c r="G81" s="39"/>
      <c r="H81" s="39"/>
      <c r="I81" s="39"/>
      <c r="J81" s="77">
        <v>5000000</v>
      </c>
      <c r="K81" s="39"/>
      <c r="L81" s="39"/>
      <c r="M81" s="39"/>
      <c r="N81" s="39"/>
      <c r="O81" s="39">
        <v>1</v>
      </c>
      <c r="P81" s="39">
        <f t="shared" ref="P81:P83" si="22">J81</f>
        <v>5000000</v>
      </c>
      <c r="Q81" s="39"/>
      <c r="R81" s="33"/>
    </row>
    <row r="82" spans="1:19" s="40" customFormat="1">
      <c r="A82" s="37">
        <v>5</v>
      </c>
      <c r="B82" s="76" t="s">
        <v>197</v>
      </c>
      <c r="C82" s="18" t="s">
        <v>21</v>
      </c>
      <c r="D82" s="39"/>
      <c r="E82" s="27" t="s">
        <v>22</v>
      </c>
      <c r="F82" s="77">
        <v>20000000</v>
      </c>
      <c r="G82" s="39"/>
      <c r="H82" s="39"/>
      <c r="I82" s="39"/>
      <c r="J82" s="77">
        <v>20000000</v>
      </c>
      <c r="K82" s="39"/>
      <c r="L82" s="39"/>
      <c r="M82" s="39"/>
      <c r="N82" s="39"/>
      <c r="O82" s="39">
        <v>1</v>
      </c>
      <c r="P82" s="39">
        <f t="shared" si="22"/>
        <v>20000000</v>
      </c>
      <c r="Q82" s="39"/>
      <c r="R82" s="33"/>
    </row>
    <row r="83" spans="1:19" s="40" customFormat="1">
      <c r="A83" s="37">
        <v>6</v>
      </c>
      <c r="B83" s="76" t="s">
        <v>198</v>
      </c>
      <c r="C83" s="18" t="s">
        <v>21</v>
      </c>
      <c r="D83" s="39"/>
      <c r="E83" s="27" t="s">
        <v>26</v>
      </c>
      <c r="F83" s="77">
        <v>15000000</v>
      </c>
      <c r="G83" s="39"/>
      <c r="H83" s="39"/>
      <c r="I83" s="39"/>
      <c r="J83" s="77">
        <v>15000000</v>
      </c>
      <c r="K83" s="39"/>
      <c r="L83" s="39"/>
      <c r="M83" s="39"/>
      <c r="N83" s="39"/>
      <c r="O83" s="39">
        <v>1</v>
      </c>
      <c r="P83" s="39">
        <f t="shared" si="22"/>
        <v>15000000</v>
      </c>
      <c r="Q83" s="39"/>
      <c r="R83" s="33"/>
    </row>
    <row r="84" spans="1:19" s="65" customFormat="1">
      <c r="A84" s="37">
        <v>7</v>
      </c>
      <c r="B84" s="24" t="s">
        <v>171</v>
      </c>
      <c r="C84" s="18" t="s">
        <v>21</v>
      </c>
      <c r="D84" s="34"/>
      <c r="E84" s="25" t="s">
        <v>26</v>
      </c>
      <c r="F84" s="25">
        <v>1000000</v>
      </c>
      <c r="G84" s="39"/>
      <c r="H84" s="25"/>
      <c r="I84" s="25">
        <v>1</v>
      </c>
      <c r="J84" s="28">
        <f t="shared" si="20"/>
        <v>1000000</v>
      </c>
      <c r="K84" s="25"/>
      <c r="L84" s="25"/>
      <c r="M84" s="25"/>
      <c r="N84" s="28"/>
      <c r="O84" s="34">
        <v>1</v>
      </c>
      <c r="P84" s="34">
        <f>N84+L84+J84</f>
        <v>1000000</v>
      </c>
      <c r="Q84" s="34"/>
      <c r="R84" s="63"/>
      <c r="S84" s="64"/>
    </row>
    <row r="85" spans="1:19" s="65" customFormat="1">
      <c r="A85" s="37">
        <v>8</v>
      </c>
      <c r="B85" s="24" t="s">
        <v>172</v>
      </c>
      <c r="C85" s="18" t="s">
        <v>21</v>
      </c>
      <c r="D85" s="34"/>
      <c r="E85" s="25" t="s">
        <v>26</v>
      </c>
      <c r="F85" s="25">
        <v>2500000</v>
      </c>
      <c r="G85" s="39"/>
      <c r="H85" s="25"/>
      <c r="I85" s="25">
        <v>1</v>
      </c>
      <c r="J85" s="28">
        <f t="shared" si="20"/>
        <v>2500000</v>
      </c>
      <c r="K85" s="25"/>
      <c r="L85" s="25"/>
      <c r="M85" s="25"/>
      <c r="N85" s="28"/>
      <c r="O85" s="34">
        <v>1</v>
      </c>
      <c r="P85" s="34">
        <f t="shared" ref="P85:P91" si="23">N85+L85+J85</f>
        <v>2500000</v>
      </c>
      <c r="Q85" s="34"/>
      <c r="R85" s="63"/>
      <c r="S85" s="64"/>
    </row>
    <row r="86" spans="1:19" s="65" customFormat="1">
      <c r="A86" s="37">
        <v>9</v>
      </c>
      <c r="B86" s="24" t="s">
        <v>173</v>
      </c>
      <c r="C86" s="18" t="s">
        <v>21</v>
      </c>
      <c r="D86" s="34"/>
      <c r="E86" s="25" t="s">
        <v>26</v>
      </c>
      <c r="F86" s="25">
        <v>15000000</v>
      </c>
      <c r="G86" s="39"/>
      <c r="H86" s="25"/>
      <c r="I86" s="25">
        <v>1</v>
      </c>
      <c r="J86" s="28">
        <f t="shared" si="20"/>
        <v>15000000</v>
      </c>
      <c r="K86" s="25"/>
      <c r="L86" s="25"/>
      <c r="M86" s="25"/>
      <c r="N86" s="28"/>
      <c r="O86" s="34">
        <v>1</v>
      </c>
      <c r="P86" s="34">
        <f t="shared" si="23"/>
        <v>15000000</v>
      </c>
      <c r="Q86" s="34"/>
      <c r="R86" s="63"/>
      <c r="S86" s="64"/>
    </row>
    <row r="87" spans="1:19" s="65" customFormat="1">
      <c r="A87" s="37">
        <v>10</v>
      </c>
      <c r="B87" s="24" t="s">
        <v>174</v>
      </c>
      <c r="C87" s="18" t="s">
        <v>21</v>
      </c>
      <c r="D87" s="34"/>
      <c r="E87" s="25" t="s">
        <v>26</v>
      </c>
      <c r="F87" s="25">
        <v>1200000</v>
      </c>
      <c r="G87" s="39"/>
      <c r="H87" s="25"/>
      <c r="I87" s="25">
        <v>1</v>
      </c>
      <c r="J87" s="28">
        <f t="shared" si="20"/>
        <v>1200000</v>
      </c>
      <c r="K87" s="25"/>
      <c r="L87" s="25"/>
      <c r="M87" s="25"/>
      <c r="N87" s="28"/>
      <c r="O87" s="34">
        <v>1</v>
      </c>
      <c r="P87" s="34">
        <f t="shared" si="23"/>
        <v>1200000</v>
      </c>
      <c r="Q87" s="34"/>
      <c r="R87" s="63"/>
      <c r="S87" s="64"/>
    </row>
    <row r="88" spans="1:19" s="65" customFormat="1">
      <c r="A88" s="37">
        <v>11</v>
      </c>
      <c r="B88" s="24" t="s">
        <v>175</v>
      </c>
      <c r="C88" s="18" t="s">
        <v>21</v>
      </c>
      <c r="D88" s="34"/>
      <c r="E88" s="25" t="s">
        <v>26</v>
      </c>
      <c r="F88" s="25">
        <v>3000000</v>
      </c>
      <c r="G88" s="39"/>
      <c r="H88" s="25"/>
      <c r="I88" s="25">
        <v>1</v>
      </c>
      <c r="J88" s="28">
        <f t="shared" si="20"/>
        <v>3000000</v>
      </c>
      <c r="K88" s="25"/>
      <c r="L88" s="25"/>
      <c r="M88" s="25"/>
      <c r="N88" s="28"/>
      <c r="O88" s="34">
        <v>1</v>
      </c>
      <c r="P88" s="34">
        <f t="shared" si="23"/>
        <v>3000000</v>
      </c>
      <c r="Q88" s="34"/>
      <c r="R88" s="63"/>
      <c r="S88" s="64"/>
    </row>
    <row r="89" spans="1:19" s="65" customFormat="1">
      <c r="A89" s="37">
        <v>12</v>
      </c>
      <c r="B89" s="24" t="s">
        <v>176</v>
      </c>
      <c r="C89" s="18" t="s">
        <v>21</v>
      </c>
      <c r="D89" s="34"/>
      <c r="E89" s="25" t="s">
        <v>26</v>
      </c>
      <c r="F89" s="25">
        <v>920000</v>
      </c>
      <c r="G89" s="39"/>
      <c r="H89" s="25"/>
      <c r="I89" s="25">
        <v>1</v>
      </c>
      <c r="J89" s="28">
        <f t="shared" si="20"/>
        <v>920000</v>
      </c>
      <c r="K89" s="25"/>
      <c r="L89" s="25"/>
      <c r="M89" s="25"/>
      <c r="N89" s="28"/>
      <c r="O89" s="34">
        <v>1</v>
      </c>
      <c r="P89" s="34">
        <f t="shared" si="23"/>
        <v>920000</v>
      </c>
      <c r="Q89" s="34"/>
      <c r="R89" s="63"/>
      <c r="S89" s="64"/>
    </row>
    <row r="90" spans="1:19" s="65" customFormat="1">
      <c r="A90" s="37">
        <v>13</v>
      </c>
      <c r="B90" s="24" t="s">
        <v>177</v>
      </c>
      <c r="C90" s="18" t="s">
        <v>21</v>
      </c>
      <c r="D90" s="34"/>
      <c r="E90" s="25" t="s">
        <v>26</v>
      </c>
      <c r="F90" s="25">
        <v>10000000</v>
      </c>
      <c r="G90" s="39"/>
      <c r="H90" s="25"/>
      <c r="I90" s="25">
        <v>1</v>
      </c>
      <c r="J90" s="28">
        <f>F90</f>
        <v>10000000</v>
      </c>
      <c r="K90" s="25"/>
      <c r="L90" s="25"/>
      <c r="M90" s="25"/>
      <c r="N90" s="28"/>
      <c r="O90" s="34">
        <v>1</v>
      </c>
      <c r="P90" s="34">
        <f t="shared" si="23"/>
        <v>10000000</v>
      </c>
      <c r="Q90" s="34"/>
      <c r="R90" s="63"/>
      <c r="S90" s="64"/>
    </row>
    <row r="91" spans="1:19" s="65" customFormat="1">
      <c r="A91" s="37">
        <v>14</v>
      </c>
      <c r="B91" s="24" t="s">
        <v>178</v>
      </c>
      <c r="C91" s="18" t="s">
        <v>21</v>
      </c>
      <c r="D91" s="34"/>
      <c r="E91" s="25" t="s">
        <v>22</v>
      </c>
      <c r="F91" s="25">
        <v>1885100</v>
      </c>
      <c r="G91" s="39"/>
      <c r="H91" s="25"/>
      <c r="I91" s="25">
        <v>1</v>
      </c>
      <c r="J91" s="25">
        <f t="shared" ref="J91" si="24">F91</f>
        <v>1885100</v>
      </c>
      <c r="K91" s="25"/>
      <c r="L91" s="25"/>
      <c r="M91" s="25"/>
      <c r="N91" s="66"/>
      <c r="O91" s="34">
        <v>1</v>
      </c>
      <c r="P91" s="34">
        <f t="shared" si="23"/>
        <v>1885100</v>
      </c>
      <c r="Q91" s="34"/>
      <c r="R91" s="63"/>
      <c r="S91" s="64"/>
    </row>
    <row r="92" spans="1:19" s="16" customFormat="1">
      <c r="A92" s="12"/>
      <c r="B92" s="13" t="s">
        <v>179</v>
      </c>
      <c r="C92" s="14"/>
      <c r="D92" s="14"/>
      <c r="E92" s="14"/>
      <c r="F92" s="14">
        <f t="shared" ref="F92:P92" si="25">SUM(F93:F98)</f>
        <v>34691000</v>
      </c>
      <c r="G92" s="14">
        <f t="shared" si="25"/>
        <v>0</v>
      </c>
      <c r="H92" s="14">
        <f t="shared" si="25"/>
        <v>0</v>
      </c>
      <c r="I92" s="14">
        <f t="shared" si="25"/>
        <v>3</v>
      </c>
      <c r="J92" s="14">
        <f t="shared" si="25"/>
        <v>9691000</v>
      </c>
      <c r="K92" s="14">
        <f t="shared" si="25"/>
        <v>2</v>
      </c>
      <c r="L92" s="14">
        <f t="shared" si="25"/>
        <v>7000000</v>
      </c>
      <c r="M92" s="14">
        <f t="shared" si="25"/>
        <v>1</v>
      </c>
      <c r="N92" s="14">
        <f t="shared" si="25"/>
        <v>18000000</v>
      </c>
      <c r="O92" s="14">
        <f t="shared" si="25"/>
        <v>6</v>
      </c>
      <c r="P92" s="14">
        <f t="shared" si="25"/>
        <v>34691000</v>
      </c>
      <c r="Q92" s="14"/>
      <c r="R92" s="15"/>
    </row>
    <row r="93" spans="1:19" ht="72">
      <c r="A93" s="2">
        <v>1</v>
      </c>
      <c r="B93" s="17" t="s">
        <v>180</v>
      </c>
      <c r="C93" s="18" t="s">
        <v>21</v>
      </c>
      <c r="D93" s="21"/>
      <c r="E93" s="21" t="s">
        <v>26</v>
      </c>
      <c r="F93" s="21">
        <v>1246560</v>
      </c>
      <c r="G93" s="21"/>
      <c r="H93" s="21"/>
      <c r="I93" s="21">
        <v>1</v>
      </c>
      <c r="J93" s="21">
        <f>I93*F93</f>
        <v>1246560</v>
      </c>
      <c r="K93" s="21"/>
      <c r="L93" s="21"/>
      <c r="M93" s="21"/>
      <c r="N93" s="21"/>
      <c r="O93" s="21">
        <v>1</v>
      </c>
      <c r="P93" s="21">
        <f>J93</f>
        <v>1246560</v>
      </c>
      <c r="Q93" s="21" t="s">
        <v>181</v>
      </c>
      <c r="R93" s="22" t="s">
        <v>182</v>
      </c>
    </row>
    <row r="94" spans="1:19" ht="96">
      <c r="A94" s="2">
        <v>2</v>
      </c>
      <c r="B94" s="17" t="s">
        <v>183</v>
      </c>
      <c r="C94" s="18" t="s">
        <v>21</v>
      </c>
      <c r="D94" s="21"/>
      <c r="E94" s="21" t="s">
        <v>26</v>
      </c>
      <c r="F94" s="21">
        <v>4825000</v>
      </c>
      <c r="G94" s="21"/>
      <c r="H94" s="21"/>
      <c r="I94" s="21">
        <v>1</v>
      </c>
      <c r="J94" s="21">
        <v>4825000</v>
      </c>
      <c r="K94" s="21"/>
      <c r="L94" s="21"/>
      <c r="M94" s="21"/>
      <c r="N94" s="21"/>
      <c r="O94" s="21">
        <v>1</v>
      </c>
      <c r="P94" s="21">
        <f>J94</f>
        <v>4825000</v>
      </c>
      <c r="Q94" s="21" t="s">
        <v>184</v>
      </c>
      <c r="R94" s="22" t="s">
        <v>185</v>
      </c>
    </row>
    <row r="95" spans="1:19" ht="120">
      <c r="A95" s="2">
        <v>3</v>
      </c>
      <c r="B95" s="17" t="s">
        <v>186</v>
      </c>
      <c r="C95" s="18" t="s">
        <v>21</v>
      </c>
      <c r="D95" s="21"/>
      <c r="E95" s="21" t="s">
        <v>26</v>
      </c>
      <c r="F95" s="21">
        <v>3619440</v>
      </c>
      <c r="G95" s="21"/>
      <c r="H95" s="21"/>
      <c r="I95" s="21">
        <v>1</v>
      </c>
      <c r="J95" s="21">
        <v>3619440</v>
      </c>
      <c r="K95" s="21"/>
      <c r="L95" s="21"/>
      <c r="M95" s="21"/>
      <c r="N95" s="21"/>
      <c r="O95" s="21">
        <v>1</v>
      </c>
      <c r="P95" s="21">
        <f>J95</f>
        <v>3619440</v>
      </c>
      <c r="Q95" s="21" t="s">
        <v>181</v>
      </c>
      <c r="R95" s="22" t="s">
        <v>187</v>
      </c>
    </row>
    <row r="96" spans="1:19" ht="384">
      <c r="A96" s="2">
        <v>4</v>
      </c>
      <c r="B96" s="17" t="s">
        <v>188</v>
      </c>
      <c r="C96" s="18" t="s">
        <v>21</v>
      </c>
      <c r="D96" s="21"/>
      <c r="E96" s="21" t="s">
        <v>26</v>
      </c>
      <c r="F96" s="21">
        <v>3500000</v>
      </c>
      <c r="G96" s="21"/>
      <c r="H96" s="21"/>
      <c r="I96" s="21"/>
      <c r="J96" s="21"/>
      <c r="K96" s="21">
        <v>1</v>
      </c>
      <c r="L96" s="21">
        <v>3500000</v>
      </c>
      <c r="M96" s="21"/>
      <c r="N96" s="21"/>
      <c r="O96" s="21">
        <v>1</v>
      </c>
      <c r="P96" s="21">
        <v>3500000</v>
      </c>
      <c r="Q96" s="21" t="s">
        <v>189</v>
      </c>
      <c r="R96" s="54" t="s">
        <v>190</v>
      </c>
    </row>
    <row r="97" spans="1:19" ht="240">
      <c r="A97" s="2">
        <v>5</v>
      </c>
      <c r="B97" s="17" t="s">
        <v>191</v>
      </c>
      <c r="C97" s="18" t="s">
        <v>21</v>
      </c>
      <c r="D97" s="21"/>
      <c r="E97" s="21" t="s">
        <v>26</v>
      </c>
      <c r="F97" s="21">
        <v>3500000</v>
      </c>
      <c r="G97" s="21"/>
      <c r="H97" s="21"/>
      <c r="I97" s="21"/>
      <c r="J97" s="21"/>
      <c r="K97" s="21">
        <v>1</v>
      </c>
      <c r="L97" s="21">
        <v>3500000</v>
      </c>
      <c r="M97" s="21"/>
      <c r="N97" s="21"/>
      <c r="O97" s="21">
        <v>1</v>
      </c>
      <c r="P97" s="21">
        <v>3500000</v>
      </c>
      <c r="Q97" s="21" t="s">
        <v>192</v>
      </c>
      <c r="R97" s="54" t="s">
        <v>193</v>
      </c>
      <c r="S97" s="67"/>
    </row>
    <row r="98" spans="1:19" ht="192">
      <c r="A98" s="2">
        <v>6</v>
      </c>
      <c r="B98" s="17" t="s">
        <v>194</v>
      </c>
      <c r="C98" s="18" t="s">
        <v>21</v>
      </c>
      <c r="D98" s="21"/>
      <c r="E98" s="21" t="s">
        <v>26</v>
      </c>
      <c r="F98" s="21">
        <v>18000000</v>
      </c>
      <c r="G98" s="21"/>
      <c r="H98" s="21"/>
      <c r="I98" s="21"/>
      <c r="J98" s="21"/>
      <c r="K98" s="21"/>
      <c r="L98" s="21"/>
      <c r="M98" s="21">
        <v>1</v>
      </c>
      <c r="N98" s="21">
        <v>18000000</v>
      </c>
      <c r="O98" s="21">
        <v>1</v>
      </c>
      <c r="P98" s="21">
        <v>18000000</v>
      </c>
      <c r="Q98" s="21"/>
      <c r="R98" s="54" t="s">
        <v>195</v>
      </c>
      <c r="S98" s="67"/>
    </row>
    <row r="99" spans="1:19">
      <c r="A99" s="68"/>
      <c r="B99" s="69"/>
      <c r="C99" s="70"/>
      <c r="D99" s="70"/>
      <c r="E99" s="70"/>
      <c r="F99" s="70"/>
      <c r="G99" s="70"/>
      <c r="H99" s="70"/>
      <c r="I99" s="70"/>
      <c r="J99" s="70"/>
      <c r="K99" s="70"/>
      <c r="L99" s="70"/>
      <c r="M99" s="70"/>
      <c r="N99" s="70"/>
      <c r="O99" s="70"/>
      <c r="P99" s="70"/>
      <c r="Q99" s="70"/>
      <c r="R99" s="71"/>
      <c r="S99" s="67"/>
    </row>
    <row r="100" spans="1:19">
      <c r="A100" s="68"/>
      <c r="B100" s="69"/>
      <c r="C100" s="70"/>
      <c r="D100" s="70"/>
      <c r="E100" s="70"/>
      <c r="F100" s="70"/>
      <c r="G100" s="70"/>
      <c r="H100" s="70"/>
      <c r="I100" s="70"/>
      <c r="J100" s="70"/>
      <c r="K100" s="70"/>
      <c r="L100" s="70"/>
      <c r="M100" s="70"/>
      <c r="N100" s="70"/>
      <c r="O100" s="70"/>
      <c r="P100" s="70"/>
      <c r="Q100" s="70"/>
      <c r="R100" s="71"/>
      <c r="S100" s="67"/>
    </row>
    <row r="101" spans="1:19">
      <c r="A101" s="68"/>
      <c r="B101" s="69"/>
      <c r="C101" s="70"/>
      <c r="D101" s="70"/>
      <c r="E101" s="70"/>
      <c r="F101" s="70"/>
      <c r="G101" s="70"/>
      <c r="H101" s="70"/>
      <c r="I101" s="70"/>
      <c r="J101" s="70"/>
      <c r="K101" s="70"/>
      <c r="L101" s="70"/>
      <c r="M101" s="70"/>
      <c r="N101" s="70"/>
      <c r="O101" s="70"/>
      <c r="P101" s="70"/>
      <c r="Q101" s="70"/>
      <c r="R101" s="71"/>
      <c r="S101" s="67"/>
    </row>
    <row r="102" spans="1:19">
      <c r="A102" s="68"/>
      <c r="B102" s="69"/>
      <c r="C102" s="70"/>
      <c r="D102" s="70"/>
      <c r="E102" s="70"/>
      <c r="F102" s="70"/>
      <c r="G102" s="70"/>
      <c r="H102" s="70"/>
      <c r="I102" s="70"/>
      <c r="J102" s="70"/>
      <c r="K102" s="70"/>
      <c r="L102" s="70"/>
      <c r="M102" s="70"/>
      <c r="N102" s="70"/>
      <c r="O102" s="70"/>
      <c r="P102" s="70"/>
      <c r="Q102" s="70"/>
      <c r="R102" s="71"/>
      <c r="S102" s="67"/>
    </row>
    <row r="103" spans="1:19">
      <c r="A103" s="68"/>
      <c r="B103" s="69"/>
      <c r="C103" s="70"/>
      <c r="D103" s="70"/>
      <c r="E103" s="70"/>
      <c r="F103" s="70"/>
      <c r="G103" s="70"/>
      <c r="H103" s="70"/>
      <c r="I103" s="70"/>
      <c r="J103" s="70"/>
      <c r="K103" s="70"/>
      <c r="L103" s="70"/>
      <c r="M103" s="70"/>
      <c r="N103" s="70"/>
      <c r="O103" s="70"/>
      <c r="P103" s="70"/>
      <c r="Q103" s="70"/>
      <c r="R103" s="71"/>
      <c r="S103" s="67"/>
    </row>
    <row r="104" spans="1:19">
      <c r="S104" s="67"/>
    </row>
    <row r="105" spans="1:19">
      <c r="A105" s="83"/>
      <c r="B105" s="83"/>
      <c r="C105" s="83"/>
      <c r="D105" s="83"/>
      <c r="E105" s="83"/>
      <c r="F105" s="83"/>
      <c r="G105" s="83"/>
      <c r="H105" s="83"/>
      <c r="I105" s="83"/>
      <c r="J105" s="83"/>
      <c r="K105" s="83"/>
      <c r="L105" s="83"/>
      <c r="M105" s="83"/>
      <c r="N105" s="83"/>
      <c r="O105" s="83"/>
      <c r="P105" s="83"/>
      <c r="Q105" s="83"/>
      <c r="R105" s="83"/>
      <c r="S105" s="67"/>
    </row>
    <row r="106" spans="1:19">
      <c r="A106" s="83"/>
      <c r="B106" s="83"/>
      <c r="C106" s="83"/>
      <c r="D106" s="83"/>
      <c r="E106" s="83"/>
      <c r="F106" s="83"/>
      <c r="G106" s="83"/>
      <c r="H106" s="83"/>
      <c r="I106" s="83"/>
      <c r="J106" s="83"/>
      <c r="K106" s="83"/>
      <c r="L106" s="83"/>
      <c r="M106" s="83"/>
      <c r="N106" s="83"/>
      <c r="O106" s="83"/>
      <c r="P106" s="83"/>
      <c r="Q106" s="83"/>
      <c r="R106" s="83"/>
      <c r="S106" s="67"/>
    </row>
    <row r="107" spans="1:19">
      <c r="A107" s="83"/>
      <c r="B107" s="83"/>
      <c r="C107" s="83"/>
      <c r="D107" s="83"/>
      <c r="E107" s="83"/>
      <c r="F107" s="83"/>
      <c r="G107" s="83"/>
      <c r="H107" s="83"/>
      <c r="I107" s="83"/>
      <c r="J107" s="83"/>
      <c r="K107" s="83"/>
      <c r="L107" s="83"/>
      <c r="M107" s="83"/>
      <c r="N107" s="83"/>
      <c r="O107" s="83"/>
      <c r="P107" s="83"/>
      <c r="Q107" s="83"/>
      <c r="R107" s="83"/>
      <c r="S107" s="67"/>
    </row>
    <row r="108" spans="1:19">
      <c r="A108" s="83"/>
      <c r="B108" s="83"/>
      <c r="C108" s="83"/>
      <c r="D108" s="83"/>
      <c r="E108" s="83"/>
      <c r="F108" s="83"/>
      <c r="G108" s="83"/>
      <c r="H108" s="83"/>
      <c r="I108" s="83"/>
      <c r="J108" s="83"/>
      <c r="K108" s="83"/>
      <c r="L108" s="83"/>
      <c r="M108" s="83"/>
      <c r="N108" s="83"/>
      <c r="O108" s="83"/>
      <c r="P108" s="83"/>
      <c r="Q108" s="83"/>
      <c r="R108" s="83"/>
      <c r="S108" s="67"/>
    </row>
    <row r="109" spans="1:19">
      <c r="A109" s="83"/>
      <c r="B109" s="83"/>
      <c r="C109" s="83"/>
      <c r="D109" s="83"/>
      <c r="E109" s="83"/>
      <c r="F109" s="83"/>
      <c r="G109" s="83"/>
      <c r="H109" s="83"/>
      <c r="I109" s="83"/>
      <c r="J109" s="83"/>
      <c r="K109" s="83"/>
      <c r="L109" s="83"/>
      <c r="M109" s="83"/>
      <c r="N109" s="83"/>
      <c r="O109" s="83"/>
      <c r="P109" s="83"/>
      <c r="Q109" s="83"/>
      <c r="R109" s="83"/>
      <c r="S109" s="67"/>
    </row>
    <row r="110" spans="1:19">
      <c r="A110" s="83"/>
      <c r="B110" s="83"/>
      <c r="C110" s="83"/>
      <c r="D110" s="83"/>
      <c r="E110" s="83"/>
      <c r="F110" s="83"/>
      <c r="G110" s="83"/>
      <c r="H110" s="83"/>
      <c r="I110" s="83"/>
      <c r="J110" s="83"/>
      <c r="K110" s="83"/>
      <c r="L110" s="83"/>
      <c r="M110" s="83"/>
      <c r="N110" s="83"/>
      <c r="O110" s="83"/>
      <c r="P110" s="83"/>
      <c r="Q110" s="83"/>
      <c r="R110" s="83"/>
      <c r="S110" s="75"/>
    </row>
    <row r="111" spans="1:19">
      <c r="A111" s="83"/>
      <c r="B111" s="83"/>
      <c r="C111" s="83"/>
      <c r="D111" s="83"/>
      <c r="E111" s="83"/>
      <c r="F111" s="83"/>
      <c r="G111" s="83"/>
      <c r="H111" s="83"/>
      <c r="I111" s="83"/>
      <c r="J111" s="83"/>
      <c r="K111" s="83"/>
      <c r="L111" s="83"/>
      <c r="M111" s="83"/>
      <c r="N111" s="83"/>
      <c r="O111" s="83"/>
      <c r="P111" s="83"/>
      <c r="Q111" s="83"/>
      <c r="R111" s="83"/>
    </row>
    <row r="112" spans="1:19">
      <c r="A112" s="83"/>
      <c r="B112" s="83"/>
      <c r="C112" s="83"/>
      <c r="D112" s="83"/>
      <c r="E112" s="83"/>
      <c r="F112" s="83"/>
      <c r="G112" s="83"/>
      <c r="H112" s="83"/>
      <c r="I112" s="83"/>
      <c r="J112" s="83"/>
      <c r="K112" s="83"/>
      <c r="L112" s="83"/>
      <c r="M112" s="83"/>
      <c r="N112" s="83"/>
      <c r="O112" s="83"/>
      <c r="P112" s="83"/>
      <c r="Q112" s="83"/>
      <c r="R112" s="83"/>
    </row>
  </sheetData>
  <mergeCells count="38">
    <mergeCell ref="A111:R111"/>
    <mergeCell ref="D5:D7"/>
    <mergeCell ref="A107:R107"/>
    <mergeCell ref="A108:R108"/>
    <mergeCell ref="A109:R109"/>
    <mergeCell ref="A110:R110"/>
    <mergeCell ref="I6:I7"/>
    <mergeCell ref="A112:R112"/>
    <mergeCell ref="P6:P7"/>
    <mergeCell ref="A9:B9"/>
    <mergeCell ref="A10:B10"/>
    <mergeCell ref="A36:B36"/>
    <mergeCell ref="A105:R105"/>
    <mergeCell ref="A106:R106"/>
    <mergeCell ref="J6:J7"/>
    <mergeCell ref="K6:K7"/>
    <mergeCell ref="L6:L7"/>
    <mergeCell ref="M6:M7"/>
    <mergeCell ref="N6:N7"/>
    <mergeCell ref="O6:O7"/>
    <mergeCell ref="R4:R7"/>
    <mergeCell ref="C5:C7"/>
    <mergeCell ref="A1:R1"/>
    <mergeCell ref="A2:R2"/>
    <mergeCell ref="A4:A7"/>
    <mergeCell ref="B4:B7"/>
    <mergeCell ref="C4:D4"/>
    <mergeCell ref="E4:E7"/>
    <mergeCell ref="F4:F7"/>
    <mergeCell ref="G4:H5"/>
    <mergeCell ref="I4:P4"/>
    <mergeCell ref="Q4:Q7"/>
    <mergeCell ref="I5:J5"/>
    <mergeCell ref="K5:L5"/>
    <mergeCell ref="M5:N5"/>
    <mergeCell ref="O5:P5"/>
    <mergeCell ref="G6:G7"/>
    <mergeCell ref="H6:H7"/>
  </mergeCells>
  <printOptions horizontalCentered="1"/>
  <pageMargins left="0.31496062992125984" right="0.31496062992125984" top="0.74803149606299213" bottom="0.74803149606299213" header="0.31496062992125984" footer="0.31496062992125984"/>
  <pageSetup paperSize="9" scale="42" orientation="landscape" r:id="rId1"/>
  <rowBreaks count="11" manualBreakCount="11">
    <brk id="13" max="16383" man="1"/>
    <brk id="18" max="16383" man="1"/>
    <brk id="36" max="16383" man="1"/>
    <brk id="42" max="16383" man="1"/>
    <brk id="51" max="16383" man="1"/>
    <brk id="61" max="16383" man="1"/>
    <brk id="63" max="16383" man="1"/>
    <brk id="72" max="16383" man="1"/>
    <brk id="74" max="16383" man="1"/>
    <brk id="76" max="16383" man="1"/>
    <brk id="9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view="pageBreakPreview" zoomScaleNormal="100" zoomScaleSheetLayoutView="100" workbookViewId="0">
      <pane ySplit="7" topLeftCell="A8" activePane="bottomLeft" state="frozen"/>
      <selection pane="bottomLeft" activeCell="B13" sqref="B13"/>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14.375" style="1" hidden="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hidden="1">
      <c r="A9" s="84" t="s">
        <v>17</v>
      </c>
      <c r="B9" s="84"/>
      <c r="C9" s="6"/>
      <c r="D9" s="6"/>
      <c r="E9" s="6"/>
      <c r="F9" s="6" t="e">
        <f t="shared" ref="F9:P9" si="0">F10+F11</f>
        <v>#REF!</v>
      </c>
      <c r="G9" s="6" t="e">
        <f t="shared" si="0"/>
        <v>#REF!</v>
      </c>
      <c r="H9" s="6" t="e">
        <f t="shared" si="0"/>
        <v>#REF!</v>
      </c>
      <c r="I9" s="6" t="e">
        <f t="shared" si="0"/>
        <v>#REF!</v>
      </c>
      <c r="J9" s="6" t="e">
        <f t="shared" si="0"/>
        <v>#REF!</v>
      </c>
      <c r="K9" s="6" t="e">
        <f t="shared" si="0"/>
        <v>#REF!</v>
      </c>
      <c r="L9" s="6" t="e">
        <f t="shared" si="0"/>
        <v>#REF!</v>
      </c>
      <c r="M9" s="6" t="e">
        <f t="shared" si="0"/>
        <v>#REF!</v>
      </c>
      <c r="N9" s="6" t="e">
        <f t="shared" si="0"/>
        <v>#REF!</v>
      </c>
      <c r="O9" s="6" t="e">
        <f t="shared" si="0"/>
        <v>#REF!</v>
      </c>
      <c r="P9" s="6" t="e">
        <f t="shared" si="0"/>
        <v>#REF!</v>
      </c>
      <c r="Q9" s="6"/>
      <c r="R9" s="7"/>
    </row>
    <row r="10" spans="1:19" s="11" customFormat="1" hidden="1">
      <c r="A10" s="85" t="s">
        <v>18</v>
      </c>
      <c r="B10" s="85"/>
      <c r="C10" s="8"/>
      <c r="D10" s="8"/>
      <c r="E10" s="8"/>
      <c r="F10" s="8" t="e">
        <f>#REF!+#REF!+#REF!</f>
        <v>#REF!</v>
      </c>
      <c r="G10" s="8" t="e">
        <f>#REF!+#REF!+#REF!</f>
        <v>#REF!</v>
      </c>
      <c r="H10" s="8" t="e">
        <f>#REF!+#REF!+#REF!</f>
        <v>#REF!</v>
      </c>
      <c r="I10" s="8" t="e">
        <f>#REF!+#REF!+#REF!</f>
        <v>#REF!</v>
      </c>
      <c r="J10" s="8" t="e">
        <f>#REF!+#REF!+#REF!</f>
        <v>#REF!</v>
      </c>
      <c r="K10" s="8" t="e">
        <f>#REF!+#REF!+#REF!</f>
        <v>#REF!</v>
      </c>
      <c r="L10" s="8" t="e">
        <f>#REF!+#REF!+#REF!</f>
        <v>#REF!</v>
      </c>
      <c r="M10" s="8" t="e">
        <f>#REF!+#REF!+#REF!</f>
        <v>#REF!</v>
      </c>
      <c r="N10" s="8" t="e">
        <f>#REF!+#REF!+#REF!</f>
        <v>#REF!</v>
      </c>
      <c r="O10" s="8" t="e">
        <f>#REF!+#REF!+#REF!</f>
        <v>#REF!</v>
      </c>
      <c r="P10" s="8" t="e">
        <f>#REF!+#REF!+#REF!</f>
        <v>#REF!</v>
      </c>
      <c r="Q10" s="8"/>
      <c r="R10" s="9"/>
      <c r="S10" s="10"/>
    </row>
    <row r="11" spans="1:19" s="11" customFormat="1" hidden="1">
      <c r="A11" s="85" t="s">
        <v>81</v>
      </c>
      <c r="B11" s="85"/>
      <c r="C11" s="8"/>
      <c r="D11" s="8"/>
      <c r="E11" s="8"/>
      <c r="F11" s="8" t="e">
        <f>F12+#REF!+#REF!+#REF!+#REF!+#REF!+#REF!+#REF!+#REF!</f>
        <v>#REF!</v>
      </c>
      <c r="G11" s="8" t="e">
        <f>G12+#REF!+#REF!+#REF!+#REF!+#REF!+#REF!+#REF!+#REF!</f>
        <v>#REF!</v>
      </c>
      <c r="H11" s="8" t="e">
        <f>H12+#REF!+#REF!+#REF!+#REF!+#REF!+#REF!+#REF!+#REF!</f>
        <v>#REF!</v>
      </c>
      <c r="I11" s="8" t="e">
        <f>I12+#REF!+#REF!+#REF!+#REF!+#REF!+#REF!+#REF!+#REF!</f>
        <v>#REF!</v>
      </c>
      <c r="J11" s="8" t="e">
        <f>J12+#REF!+#REF!+#REF!+#REF!+#REF!+#REF!+#REF!+#REF!</f>
        <v>#REF!</v>
      </c>
      <c r="K11" s="8" t="e">
        <f>K12+#REF!+#REF!+#REF!+#REF!+#REF!+#REF!+#REF!+#REF!</f>
        <v>#REF!</v>
      </c>
      <c r="L11" s="8" t="e">
        <f>L12+#REF!+#REF!+#REF!+#REF!+#REF!+#REF!+#REF!+#REF!</f>
        <v>#REF!</v>
      </c>
      <c r="M11" s="8" t="e">
        <f>M12+#REF!+#REF!+#REF!+#REF!+#REF!+#REF!+#REF!+#REF!</f>
        <v>#REF!</v>
      </c>
      <c r="N11" s="8" t="e">
        <f>N12+#REF!+#REF!+#REF!+#REF!+#REF!+#REF!+#REF!+#REF!</f>
        <v>#REF!</v>
      </c>
      <c r="O11" s="8" t="e">
        <f>O12+#REF!+#REF!+#REF!+#REF!+#REF!+#REF!+#REF!+#REF!</f>
        <v>#REF!</v>
      </c>
      <c r="P11" s="8" t="e">
        <f>P12+#REF!+#REF!+#REF!+#REF!+#REF!+#REF!+#REF!+#REF!</f>
        <v>#REF!</v>
      </c>
      <c r="Q11" s="8"/>
      <c r="R11" s="9"/>
      <c r="S11" s="10"/>
    </row>
    <row r="12" spans="1:19" s="16" customFormat="1">
      <c r="A12" s="12"/>
      <c r="B12" s="13" t="s">
        <v>82</v>
      </c>
      <c r="C12" s="20" t="s">
        <v>21</v>
      </c>
      <c r="D12" s="14"/>
      <c r="E12" s="14"/>
      <c r="F12" s="14">
        <f t="shared" ref="F12:J12" si="1">SUM(F13:F17)</f>
        <v>24881673</v>
      </c>
      <c r="G12" s="14">
        <f t="shared" si="1"/>
        <v>1</v>
      </c>
      <c r="H12" s="14">
        <f t="shared" si="1"/>
        <v>1800000</v>
      </c>
      <c r="I12" s="14">
        <f t="shared" si="1"/>
        <v>1</v>
      </c>
      <c r="J12" s="14">
        <f t="shared" si="1"/>
        <v>1800000</v>
      </c>
      <c r="K12" s="14">
        <f>SUM(K13:K17)</f>
        <v>3</v>
      </c>
      <c r="L12" s="14">
        <f t="shared" ref="L12:P12" si="2">SUM(L13:L17)</f>
        <v>19587000</v>
      </c>
      <c r="M12" s="14">
        <f t="shared" si="2"/>
        <v>1</v>
      </c>
      <c r="N12" s="14">
        <f t="shared" si="2"/>
        <v>3494673</v>
      </c>
      <c r="O12" s="14">
        <f t="shared" si="2"/>
        <v>4</v>
      </c>
      <c r="P12" s="14">
        <f t="shared" si="2"/>
        <v>23081673</v>
      </c>
      <c r="Q12" s="14"/>
      <c r="R12" s="15"/>
    </row>
    <row r="13" spans="1:19" s="40" customFormat="1" ht="204.75" customHeight="1">
      <c r="A13" s="37">
        <v>1</v>
      </c>
      <c r="B13" s="38" t="s">
        <v>83</v>
      </c>
      <c r="C13" s="18" t="s">
        <v>21</v>
      </c>
      <c r="D13" s="39"/>
      <c r="E13" s="39" t="s">
        <v>26</v>
      </c>
      <c r="F13" s="39">
        <v>1800000</v>
      </c>
      <c r="G13" s="39">
        <v>1</v>
      </c>
      <c r="H13" s="39">
        <f>F13</f>
        <v>1800000</v>
      </c>
      <c r="I13" s="39">
        <v>1</v>
      </c>
      <c r="J13" s="39">
        <f>F13</f>
        <v>1800000</v>
      </c>
      <c r="K13" s="39"/>
      <c r="L13" s="39"/>
      <c r="M13" s="39"/>
      <c r="N13" s="39"/>
      <c r="O13" s="39"/>
      <c r="P13" s="39"/>
      <c r="Q13" s="39"/>
      <c r="R13" s="33" t="s">
        <v>84</v>
      </c>
    </row>
    <row r="14" spans="1:19" ht="384">
      <c r="A14" s="2">
        <v>2</v>
      </c>
      <c r="B14" s="17" t="s">
        <v>85</v>
      </c>
      <c r="C14" s="18" t="s">
        <v>21</v>
      </c>
      <c r="D14" s="21" t="s">
        <v>31</v>
      </c>
      <c r="E14" s="21" t="s">
        <v>26</v>
      </c>
      <c r="F14" s="41">
        <v>789000</v>
      </c>
      <c r="G14" s="4"/>
      <c r="H14" s="4"/>
      <c r="I14" s="4"/>
      <c r="J14" s="4"/>
      <c r="K14" s="21">
        <v>1</v>
      </c>
      <c r="L14" s="41">
        <v>789000</v>
      </c>
      <c r="M14" s="4"/>
      <c r="N14" s="4"/>
      <c r="O14" s="21">
        <v>1</v>
      </c>
      <c r="P14" s="41">
        <v>789000</v>
      </c>
      <c r="Q14" s="4"/>
      <c r="R14" s="5" t="s">
        <v>86</v>
      </c>
    </row>
    <row r="15" spans="1:19" ht="408">
      <c r="A15" s="2">
        <v>3</v>
      </c>
      <c r="B15" s="17" t="s">
        <v>87</v>
      </c>
      <c r="C15" s="18" t="s">
        <v>21</v>
      </c>
      <c r="D15" s="21" t="s">
        <v>31</v>
      </c>
      <c r="E15" s="21" t="s">
        <v>26</v>
      </c>
      <c r="F15" s="42">
        <v>3494673</v>
      </c>
      <c r="G15" s="4"/>
      <c r="H15" s="4"/>
      <c r="I15" s="4"/>
      <c r="J15" s="4"/>
      <c r="K15" s="4"/>
      <c r="L15" s="4"/>
      <c r="M15" s="21">
        <v>1</v>
      </c>
      <c r="N15" s="42">
        <v>3494673</v>
      </c>
      <c r="O15" s="21">
        <v>1</v>
      </c>
      <c r="P15" s="42">
        <v>3494673</v>
      </c>
      <c r="Q15" s="4"/>
      <c r="R15" s="5" t="s">
        <v>88</v>
      </c>
    </row>
    <row r="16" spans="1:19" ht="408">
      <c r="A16" s="2">
        <v>4</v>
      </c>
      <c r="B16" s="17" t="s">
        <v>89</v>
      </c>
      <c r="C16" s="18" t="s">
        <v>21</v>
      </c>
      <c r="D16" s="21" t="s">
        <v>31</v>
      </c>
      <c r="E16" s="21" t="s">
        <v>26</v>
      </c>
      <c r="F16" s="42">
        <v>9399000</v>
      </c>
      <c r="G16" s="4"/>
      <c r="H16" s="4"/>
      <c r="I16" s="4"/>
      <c r="J16" s="4"/>
      <c r="K16" s="21">
        <v>1</v>
      </c>
      <c r="L16" s="42">
        <v>9399000</v>
      </c>
      <c r="M16" s="4"/>
      <c r="N16" s="4"/>
      <c r="O16" s="21">
        <v>1</v>
      </c>
      <c r="P16" s="42">
        <v>9399000</v>
      </c>
      <c r="Q16" s="4"/>
      <c r="R16" s="5" t="s">
        <v>90</v>
      </c>
    </row>
    <row r="17" spans="1:19" ht="409.5">
      <c r="A17" s="2">
        <v>5</v>
      </c>
      <c r="B17" s="17" t="s">
        <v>91</v>
      </c>
      <c r="C17" s="18" t="s">
        <v>21</v>
      </c>
      <c r="D17" s="21" t="s">
        <v>31</v>
      </c>
      <c r="E17" s="21" t="s">
        <v>26</v>
      </c>
      <c r="F17" s="42">
        <v>9399000</v>
      </c>
      <c r="G17" s="4"/>
      <c r="H17" s="4"/>
      <c r="I17" s="4"/>
      <c r="J17" s="4"/>
      <c r="K17" s="21">
        <v>1</v>
      </c>
      <c r="L17" s="42">
        <v>9399000</v>
      </c>
      <c r="M17" s="4"/>
      <c r="N17" s="4"/>
      <c r="O17" s="21">
        <v>1</v>
      </c>
      <c r="P17" s="42">
        <v>9399000</v>
      </c>
      <c r="Q17" s="4"/>
      <c r="R17" s="5" t="s">
        <v>92</v>
      </c>
    </row>
    <row r="18" spans="1:19">
      <c r="A18" s="68"/>
      <c r="B18" s="69"/>
      <c r="C18" s="70"/>
      <c r="D18" s="70"/>
      <c r="E18" s="70"/>
      <c r="F18" s="70"/>
      <c r="G18" s="70"/>
      <c r="H18" s="70"/>
      <c r="I18" s="70"/>
      <c r="J18" s="70"/>
      <c r="K18" s="70"/>
      <c r="L18" s="70"/>
      <c r="M18" s="70"/>
      <c r="N18" s="70"/>
      <c r="O18" s="70"/>
      <c r="P18" s="70"/>
      <c r="Q18" s="70"/>
      <c r="R18" s="71"/>
      <c r="S18" s="67"/>
    </row>
    <row r="19" spans="1:19">
      <c r="A19" s="68"/>
      <c r="B19" s="69"/>
      <c r="C19" s="70"/>
      <c r="D19" s="70"/>
      <c r="E19" s="70"/>
      <c r="F19" s="70"/>
      <c r="G19" s="70"/>
      <c r="H19" s="70"/>
      <c r="I19" s="70"/>
      <c r="J19" s="70"/>
      <c r="K19" s="70"/>
      <c r="L19" s="70"/>
      <c r="M19" s="70"/>
      <c r="N19" s="70"/>
      <c r="O19" s="70"/>
      <c r="P19" s="70"/>
      <c r="Q19" s="70"/>
      <c r="R19" s="71"/>
      <c r="S19" s="67"/>
    </row>
    <row r="20" spans="1:19">
      <c r="A20" s="68"/>
      <c r="B20" s="69"/>
      <c r="C20" s="70"/>
      <c r="D20" s="70"/>
      <c r="E20" s="70"/>
      <c r="F20" s="70"/>
      <c r="G20" s="70"/>
      <c r="H20" s="70"/>
      <c r="I20" s="70"/>
      <c r="J20" s="70"/>
      <c r="K20" s="70"/>
      <c r="L20" s="70"/>
      <c r="M20" s="70"/>
      <c r="N20" s="70"/>
      <c r="O20" s="70"/>
      <c r="P20" s="70"/>
      <c r="Q20" s="70"/>
      <c r="R20" s="71"/>
      <c r="S20" s="67"/>
    </row>
    <row r="21" spans="1:19">
      <c r="A21" s="68"/>
      <c r="B21" s="69"/>
      <c r="C21" s="70"/>
      <c r="D21" s="70"/>
      <c r="E21" s="70"/>
      <c r="F21" s="70"/>
      <c r="G21" s="70"/>
      <c r="H21" s="70"/>
      <c r="I21" s="70"/>
      <c r="J21" s="70"/>
      <c r="K21" s="70"/>
      <c r="L21" s="70"/>
      <c r="M21" s="70"/>
      <c r="N21" s="70"/>
      <c r="O21" s="70"/>
      <c r="P21" s="70"/>
      <c r="Q21" s="70"/>
      <c r="R21" s="71"/>
      <c r="S21" s="67"/>
    </row>
    <row r="22" spans="1:19">
      <c r="A22" s="68"/>
      <c r="B22" s="69"/>
      <c r="C22" s="70"/>
      <c r="D22" s="70"/>
      <c r="E22" s="70"/>
      <c r="F22" s="70"/>
      <c r="G22" s="70"/>
      <c r="H22" s="70"/>
      <c r="I22" s="70"/>
      <c r="J22" s="70"/>
      <c r="K22" s="70"/>
      <c r="L22" s="70"/>
      <c r="M22" s="70"/>
      <c r="N22" s="70"/>
      <c r="O22" s="70"/>
      <c r="P22" s="70"/>
      <c r="Q22" s="70"/>
      <c r="R22" s="71"/>
      <c r="S22" s="67"/>
    </row>
    <row r="23" spans="1:19">
      <c r="S23" s="67"/>
    </row>
    <row r="24" spans="1:19">
      <c r="A24" s="83"/>
      <c r="B24" s="83"/>
      <c r="C24" s="83"/>
      <c r="D24" s="83"/>
      <c r="E24" s="83"/>
      <c r="F24" s="83"/>
      <c r="G24" s="83"/>
      <c r="H24" s="83"/>
      <c r="I24" s="83"/>
      <c r="J24" s="83"/>
      <c r="K24" s="83"/>
      <c r="L24" s="83"/>
      <c r="M24" s="83"/>
      <c r="N24" s="83"/>
      <c r="O24" s="83"/>
      <c r="P24" s="83"/>
      <c r="Q24" s="83"/>
      <c r="R24" s="83"/>
      <c r="S24" s="67"/>
    </row>
    <row r="25" spans="1:19">
      <c r="A25" s="83"/>
      <c r="B25" s="83"/>
      <c r="C25" s="83"/>
      <c r="D25" s="83"/>
      <c r="E25" s="83"/>
      <c r="F25" s="83"/>
      <c r="G25" s="83"/>
      <c r="H25" s="83"/>
      <c r="I25" s="83"/>
      <c r="J25" s="83"/>
      <c r="K25" s="83"/>
      <c r="L25" s="83"/>
      <c r="M25" s="83"/>
      <c r="N25" s="83"/>
      <c r="O25" s="83"/>
      <c r="P25" s="83"/>
      <c r="Q25" s="83"/>
      <c r="R25" s="83"/>
      <c r="S25" s="67"/>
    </row>
    <row r="26" spans="1:19">
      <c r="A26" s="83"/>
      <c r="B26" s="83"/>
      <c r="C26" s="83"/>
      <c r="D26" s="83"/>
      <c r="E26" s="83"/>
      <c r="F26" s="83"/>
      <c r="G26" s="83"/>
      <c r="H26" s="83"/>
      <c r="I26" s="83"/>
      <c r="J26" s="83"/>
      <c r="K26" s="83"/>
      <c r="L26" s="83"/>
      <c r="M26" s="83"/>
      <c r="N26" s="83"/>
      <c r="O26" s="83"/>
      <c r="P26" s="83"/>
      <c r="Q26" s="83"/>
      <c r="R26" s="83"/>
      <c r="S26" s="67"/>
    </row>
    <row r="27" spans="1:19">
      <c r="A27" s="83"/>
      <c r="B27" s="83"/>
      <c r="C27" s="83"/>
      <c r="D27" s="83"/>
      <c r="E27" s="83"/>
      <c r="F27" s="83"/>
      <c r="G27" s="83"/>
      <c r="H27" s="83"/>
      <c r="I27" s="83"/>
      <c r="J27" s="83"/>
      <c r="K27" s="83"/>
      <c r="L27" s="83"/>
      <c r="M27" s="83"/>
      <c r="N27" s="83"/>
      <c r="O27" s="83"/>
      <c r="P27" s="83"/>
      <c r="Q27" s="83"/>
      <c r="R27" s="83"/>
      <c r="S27" s="67"/>
    </row>
    <row r="28" spans="1:19">
      <c r="A28" s="83"/>
      <c r="B28" s="83"/>
      <c r="C28" s="83"/>
      <c r="D28" s="83"/>
      <c r="E28" s="83"/>
      <c r="F28" s="83"/>
      <c r="G28" s="83"/>
      <c r="H28" s="83"/>
      <c r="I28" s="83"/>
      <c r="J28" s="83"/>
      <c r="K28" s="83"/>
      <c r="L28" s="83"/>
      <c r="M28" s="83"/>
      <c r="N28" s="83"/>
      <c r="O28" s="83"/>
      <c r="P28" s="83"/>
      <c r="Q28" s="83"/>
      <c r="R28" s="83"/>
      <c r="S28" s="67"/>
    </row>
    <row r="29" spans="1:19">
      <c r="A29" s="83"/>
      <c r="B29" s="83"/>
      <c r="C29" s="83"/>
      <c r="D29" s="83"/>
      <c r="E29" s="83"/>
      <c r="F29" s="83"/>
      <c r="G29" s="83"/>
      <c r="H29" s="83"/>
      <c r="I29" s="83"/>
      <c r="J29" s="83"/>
      <c r="K29" s="83"/>
      <c r="L29" s="83"/>
      <c r="M29" s="83"/>
      <c r="N29" s="83"/>
      <c r="O29" s="83"/>
      <c r="P29" s="83"/>
      <c r="Q29" s="83"/>
      <c r="R29" s="83"/>
      <c r="S29" s="75"/>
    </row>
    <row r="30" spans="1:19">
      <c r="A30" s="83"/>
      <c r="B30" s="83"/>
      <c r="C30" s="83"/>
      <c r="D30" s="83"/>
      <c r="E30" s="83"/>
      <c r="F30" s="83"/>
      <c r="G30" s="83"/>
      <c r="H30" s="83"/>
      <c r="I30" s="83"/>
      <c r="J30" s="83"/>
      <c r="K30" s="83"/>
      <c r="L30" s="83"/>
      <c r="M30" s="83"/>
      <c r="N30" s="83"/>
      <c r="O30" s="83"/>
      <c r="P30" s="83"/>
      <c r="Q30" s="83"/>
      <c r="R30" s="83"/>
    </row>
    <row r="31" spans="1:19">
      <c r="A31" s="83"/>
      <c r="B31" s="83"/>
      <c r="C31" s="83"/>
      <c r="D31" s="83"/>
      <c r="E31" s="83"/>
      <c r="F31" s="83"/>
      <c r="G31" s="83"/>
      <c r="H31" s="83"/>
      <c r="I31" s="83"/>
      <c r="J31" s="83"/>
      <c r="K31" s="83"/>
      <c r="L31" s="83"/>
      <c r="M31" s="83"/>
      <c r="N31" s="83"/>
      <c r="O31" s="83"/>
      <c r="P31" s="83"/>
      <c r="Q31" s="83"/>
      <c r="R31" s="83"/>
    </row>
  </sheetData>
  <mergeCells count="38">
    <mergeCell ref="A30:R30"/>
    <mergeCell ref="D5:D7"/>
    <mergeCell ref="A26:R26"/>
    <mergeCell ref="A27:R27"/>
    <mergeCell ref="A28:R28"/>
    <mergeCell ref="A29:R29"/>
    <mergeCell ref="I6:I7"/>
    <mergeCell ref="A31:R31"/>
    <mergeCell ref="P6:P7"/>
    <mergeCell ref="A9:B9"/>
    <mergeCell ref="A10:B10"/>
    <mergeCell ref="A11:B11"/>
    <mergeCell ref="A24:R24"/>
    <mergeCell ref="A25:R25"/>
    <mergeCell ref="J6:J7"/>
    <mergeCell ref="K6:K7"/>
    <mergeCell ref="L6:L7"/>
    <mergeCell ref="M6:M7"/>
    <mergeCell ref="N6:N7"/>
    <mergeCell ref="O6:O7"/>
    <mergeCell ref="R4:R7"/>
    <mergeCell ref="C5:C7"/>
    <mergeCell ref="A1:R1"/>
    <mergeCell ref="A2:R2"/>
    <mergeCell ref="A4:A7"/>
    <mergeCell ref="B4:B7"/>
    <mergeCell ref="C4:D4"/>
    <mergeCell ref="E4:E7"/>
    <mergeCell ref="F4:F7"/>
    <mergeCell ref="G4:H5"/>
    <mergeCell ref="I4:P4"/>
    <mergeCell ref="Q4:Q7"/>
    <mergeCell ref="I5:J5"/>
    <mergeCell ref="K5:L5"/>
    <mergeCell ref="M5:N5"/>
    <mergeCell ref="O5:P5"/>
    <mergeCell ref="G6:G7"/>
    <mergeCell ref="H6:H7"/>
  </mergeCells>
  <printOptions horizontalCentered="1"/>
  <pageMargins left="0.31496062992125984" right="0.31496062992125984" top="0.74803149606299213" bottom="0.74803149606299213" header="0.31496062992125984" footer="0.31496062992125984"/>
  <pageSetup paperSize="9" scale="42" orientation="landscape" r:id="rId1"/>
  <rowBreaks count="1" manualBreakCount="1">
    <brk id="1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view="pageBreakPreview" zoomScaleNormal="100" zoomScaleSheetLayoutView="100" workbookViewId="0">
      <pane ySplit="7" topLeftCell="A8" activePane="bottomLeft" state="frozen"/>
      <selection pane="bottomLeft" activeCell="B12" sqref="B12"/>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25" style="1" bestFit="1" customWidth="1"/>
    <col min="10" max="10" width="13.75" style="1" bestFit="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hidden="1">
      <c r="A9" s="84" t="s">
        <v>17</v>
      </c>
      <c r="B9" s="84"/>
      <c r="C9" s="6"/>
      <c r="D9" s="6"/>
      <c r="E9" s="6"/>
      <c r="F9" s="6" t="e">
        <f t="shared" ref="F9:P9" si="0">F10+F28</f>
        <v>#REF!</v>
      </c>
      <c r="G9" s="6" t="e">
        <f t="shared" si="0"/>
        <v>#REF!</v>
      </c>
      <c r="H9" s="6" t="e">
        <f t="shared" si="0"/>
        <v>#REF!</v>
      </c>
      <c r="I9" s="6" t="e">
        <f t="shared" si="0"/>
        <v>#REF!</v>
      </c>
      <c r="J9" s="6" t="e">
        <f t="shared" si="0"/>
        <v>#REF!</v>
      </c>
      <c r="K9" s="6" t="e">
        <f t="shared" si="0"/>
        <v>#REF!</v>
      </c>
      <c r="L9" s="6" t="e">
        <f t="shared" si="0"/>
        <v>#REF!</v>
      </c>
      <c r="M9" s="6" t="e">
        <f t="shared" si="0"/>
        <v>#REF!</v>
      </c>
      <c r="N9" s="6" t="e">
        <f t="shared" si="0"/>
        <v>#REF!</v>
      </c>
      <c r="O9" s="6" t="e">
        <f t="shared" si="0"/>
        <v>#REF!</v>
      </c>
      <c r="P9" s="6" t="e">
        <f t="shared" si="0"/>
        <v>#REF!</v>
      </c>
      <c r="Q9" s="6"/>
      <c r="R9" s="7"/>
    </row>
    <row r="10" spans="1:19" s="11" customFormat="1" hidden="1">
      <c r="A10" s="85" t="s">
        <v>18</v>
      </c>
      <c r="B10" s="85"/>
      <c r="C10" s="8"/>
      <c r="D10" s="8"/>
      <c r="E10" s="8"/>
      <c r="F10" s="8" t="e">
        <f>#REF!+#REF!+F11</f>
        <v>#REF!</v>
      </c>
      <c r="G10" s="8" t="e">
        <f>#REF!+#REF!+G11</f>
        <v>#REF!</v>
      </c>
      <c r="H10" s="8" t="e">
        <f>#REF!+#REF!+H11</f>
        <v>#REF!</v>
      </c>
      <c r="I10" s="8" t="e">
        <f>#REF!+#REF!+I11</f>
        <v>#REF!</v>
      </c>
      <c r="J10" s="8" t="e">
        <f>#REF!+#REF!+J11</f>
        <v>#REF!</v>
      </c>
      <c r="K10" s="8" t="e">
        <f>#REF!+#REF!+K11</f>
        <v>#REF!</v>
      </c>
      <c r="L10" s="8" t="e">
        <f>#REF!+#REF!+L11</f>
        <v>#REF!</v>
      </c>
      <c r="M10" s="8" t="e">
        <f>#REF!+#REF!+M11</f>
        <v>#REF!</v>
      </c>
      <c r="N10" s="8" t="e">
        <f>#REF!+#REF!+N11</f>
        <v>#REF!</v>
      </c>
      <c r="O10" s="8" t="e">
        <f>#REF!+#REF!+O11</f>
        <v>#REF!</v>
      </c>
      <c r="P10" s="8" t="e">
        <f>#REF!+#REF!+P11</f>
        <v>#REF!</v>
      </c>
      <c r="Q10" s="8"/>
      <c r="R10" s="9"/>
      <c r="S10" s="10"/>
    </row>
    <row r="11" spans="1:19" s="16" customFormat="1">
      <c r="A11" s="12"/>
      <c r="B11" s="13" t="s">
        <v>43</v>
      </c>
      <c r="C11" s="14"/>
      <c r="D11" s="14"/>
      <c r="E11" s="14"/>
      <c r="F11" s="14"/>
      <c r="G11" s="14">
        <f>SUM(G12:G27)</f>
        <v>0</v>
      </c>
      <c r="H11" s="14">
        <f t="shared" ref="H11:P11" si="1">SUM(H12:H27)</f>
        <v>0</v>
      </c>
      <c r="I11" s="14">
        <f t="shared" si="1"/>
        <v>8</v>
      </c>
      <c r="J11" s="14">
        <f t="shared" si="1"/>
        <v>21993687</v>
      </c>
      <c r="K11" s="14">
        <f t="shared" si="1"/>
        <v>6</v>
      </c>
      <c r="L11" s="14">
        <f t="shared" si="1"/>
        <v>36330000</v>
      </c>
      <c r="M11" s="14">
        <f t="shared" si="1"/>
        <v>4</v>
      </c>
      <c r="N11" s="14">
        <f t="shared" si="1"/>
        <v>36700000</v>
      </c>
      <c r="O11" s="14">
        <f t="shared" si="1"/>
        <v>16</v>
      </c>
      <c r="P11" s="14">
        <f t="shared" si="1"/>
        <v>64591687</v>
      </c>
      <c r="Q11" s="14"/>
      <c r="R11" s="15"/>
    </row>
    <row r="12" spans="1:19" ht="144">
      <c r="A12" s="23">
        <v>1</v>
      </c>
      <c r="B12" s="17" t="s">
        <v>44</v>
      </c>
      <c r="C12" s="18" t="s">
        <v>21</v>
      </c>
      <c r="D12" s="4"/>
      <c r="E12" s="21" t="s">
        <v>26</v>
      </c>
      <c r="F12" s="21">
        <v>1534487</v>
      </c>
      <c r="G12" s="4"/>
      <c r="H12" s="4"/>
      <c r="I12" s="21">
        <v>1</v>
      </c>
      <c r="J12" s="21">
        <v>1534487</v>
      </c>
      <c r="K12" s="21"/>
      <c r="L12" s="21"/>
      <c r="M12" s="21"/>
      <c r="N12" s="21"/>
      <c r="O12" s="21">
        <v>1</v>
      </c>
      <c r="P12" s="21">
        <v>1534487</v>
      </c>
      <c r="Q12" s="17" t="s">
        <v>45</v>
      </c>
      <c r="R12" s="5" t="s">
        <v>46</v>
      </c>
    </row>
    <row r="13" spans="1:19" ht="48">
      <c r="A13" s="2">
        <v>2</v>
      </c>
      <c r="B13" s="24" t="s">
        <v>47</v>
      </c>
      <c r="C13" s="18" t="s">
        <v>21</v>
      </c>
      <c r="D13" s="25"/>
      <c r="E13" s="25" t="s">
        <v>26</v>
      </c>
      <c r="F13" s="25">
        <v>1147200</v>
      </c>
      <c r="G13" s="4"/>
      <c r="H13" s="4"/>
      <c r="I13" s="25">
        <v>1</v>
      </c>
      <c r="J13" s="25">
        <v>1147200</v>
      </c>
      <c r="K13" s="25"/>
      <c r="L13" s="25"/>
      <c r="M13" s="4"/>
      <c r="N13" s="4"/>
      <c r="O13" s="25">
        <v>1</v>
      </c>
      <c r="P13" s="25">
        <v>1147200</v>
      </c>
      <c r="Q13" s="4"/>
      <c r="R13" s="5"/>
    </row>
    <row r="14" spans="1:19" ht="168">
      <c r="A14" s="2">
        <v>3</v>
      </c>
      <c r="B14" s="24" t="s">
        <v>48</v>
      </c>
      <c r="C14" s="18" t="s">
        <v>21</v>
      </c>
      <c r="D14" s="25"/>
      <c r="E14" s="25" t="s">
        <v>26</v>
      </c>
      <c r="F14" s="25">
        <v>432000</v>
      </c>
      <c r="G14" s="4"/>
      <c r="H14" s="4"/>
      <c r="I14" s="25">
        <v>1</v>
      </c>
      <c r="J14" s="25">
        <v>432000</v>
      </c>
      <c r="K14" s="25">
        <v>1</v>
      </c>
      <c r="L14" s="25">
        <v>432000</v>
      </c>
      <c r="M14" s="4"/>
      <c r="N14" s="4"/>
      <c r="O14" s="25">
        <v>1</v>
      </c>
      <c r="P14" s="25">
        <v>432000</v>
      </c>
      <c r="Q14" s="4"/>
      <c r="R14" s="5" t="s">
        <v>49</v>
      </c>
    </row>
    <row r="15" spans="1:19">
      <c r="A15" s="2">
        <v>4</v>
      </c>
      <c r="B15" s="24" t="s">
        <v>50</v>
      </c>
      <c r="C15" s="18" t="s">
        <v>21</v>
      </c>
      <c r="D15" s="25"/>
      <c r="E15" s="25" t="s">
        <v>26</v>
      </c>
      <c r="F15" s="25">
        <v>2500000</v>
      </c>
      <c r="G15" s="4"/>
      <c r="H15" s="4"/>
      <c r="I15" s="25">
        <v>1</v>
      </c>
      <c r="J15" s="25">
        <v>2500000</v>
      </c>
      <c r="K15" s="25"/>
      <c r="L15" s="25"/>
      <c r="M15" s="4"/>
      <c r="N15" s="4"/>
      <c r="O15" s="25">
        <v>1</v>
      </c>
      <c r="P15" s="25">
        <v>2500000</v>
      </c>
      <c r="Q15" s="4"/>
      <c r="R15" s="5"/>
    </row>
    <row r="16" spans="1:19">
      <c r="A16" s="2">
        <v>5</v>
      </c>
      <c r="B16" s="26" t="s">
        <v>51</v>
      </c>
      <c r="C16" s="18" t="s">
        <v>21</v>
      </c>
      <c r="D16" s="25"/>
      <c r="E16" s="27" t="s">
        <v>26</v>
      </c>
      <c r="F16" s="28">
        <v>1500000</v>
      </c>
      <c r="G16" s="4"/>
      <c r="H16" s="4"/>
      <c r="I16" s="29">
        <v>1</v>
      </c>
      <c r="J16" s="28">
        <v>1500000</v>
      </c>
      <c r="K16" s="25"/>
      <c r="L16" s="25"/>
      <c r="M16" s="4"/>
      <c r="N16" s="4"/>
      <c r="O16" s="29">
        <v>1</v>
      </c>
      <c r="P16" s="28">
        <v>1500000</v>
      </c>
      <c r="Q16" s="4"/>
      <c r="R16" s="30"/>
    </row>
    <row r="17" spans="1:19">
      <c r="A17" s="2">
        <v>6</v>
      </c>
      <c r="B17" s="24" t="s">
        <v>52</v>
      </c>
      <c r="C17" s="18" t="s">
        <v>21</v>
      </c>
      <c r="D17" s="25"/>
      <c r="E17" s="25" t="s">
        <v>53</v>
      </c>
      <c r="F17" s="25">
        <v>3300000</v>
      </c>
      <c r="G17" s="4"/>
      <c r="H17" s="4"/>
      <c r="I17" s="31">
        <v>1</v>
      </c>
      <c r="J17" s="25">
        <v>3300000</v>
      </c>
      <c r="K17" s="25"/>
      <c r="L17" s="25"/>
      <c r="M17" s="4"/>
      <c r="N17" s="4"/>
      <c r="O17" s="31">
        <v>1</v>
      </c>
      <c r="P17" s="25">
        <v>3300000</v>
      </c>
      <c r="Q17" s="4"/>
      <c r="R17" s="5"/>
    </row>
    <row r="18" spans="1:19" ht="48">
      <c r="A18" s="2">
        <v>7</v>
      </c>
      <c r="B18" s="32" t="s">
        <v>54</v>
      </c>
      <c r="C18" s="18" t="s">
        <v>21</v>
      </c>
      <c r="D18" s="25"/>
      <c r="E18" s="27" t="s">
        <v>22</v>
      </c>
      <c r="F18" s="28">
        <v>10000000</v>
      </c>
      <c r="G18" s="4"/>
      <c r="H18" s="4"/>
      <c r="I18" s="29">
        <v>1</v>
      </c>
      <c r="J18" s="28">
        <v>10000000</v>
      </c>
      <c r="K18" s="25"/>
      <c r="L18" s="25"/>
      <c r="M18" s="4"/>
      <c r="N18" s="4"/>
      <c r="O18" s="29">
        <v>1</v>
      </c>
      <c r="P18" s="28">
        <v>10000000</v>
      </c>
      <c r="Q18" s="4"/>
      <c r="R18" s="33" t="s">
        <v>55</v>
      </c>
    </row>
    <row r="19" spans="1:19" ht="329.25" customHeight="1">
      <c r="A19" s="2">
        <v>8</v>
      </c>
      <c r="B19" s="17" t="s">
        <v>56</v>
      </c>
      <c r="C19" s="18" t="s">
        <v>21</v>
      </c>
      <c r="D19" s="4"/>
      <c r="E19" s="21" t="s">
        <v>26</v>
      </c>
      <c r="F19" s="25">
        <v>1580000</v>
      </c>
      <c r="G19" s="4"/>
      <c r="H19" s="4"/>
      <c r="I19" s="4">
        <v>1</v>
      </c>
      <c r="J19" s="25">
        <v>1580000</v>
      </c>
      <c r="K19" s="4"/>
      <c r="L19" s="4"/>
      <c r="M19" s="4"/>
      <c r="N19" s="4"/>
      <c r="O19" s="4">
        <v>1</v>
      </c>
      <c r="P19" s="25">
        <v>1580000</v>
      </c>
      <c r="Q19" s="4"/>
      <c r="R19" s="5" t="s">
        <v>57</v>
      </c>
    </row>
    <row r="20" spans="1:19">
      <c r="A20" s="2">
        <v>9</v>
      </c>
      <c r="B20" s="26" t="s">
        <v>58</v>
      </c>
      <c r="C20" s="18" t="s">
        <v>21</v>
      </c>
      <c r="D20" s="28"/>
      <c r="E20" s="28" t="s">
        <v>26</v>
      </c>
      <c r="F20" s="28">
        <v>498000</v>
      </c>
      <c r="G20" s="4"/>
      <c r="H20" s="4"/>
      <c r="I20" s="28"/>
      <c r="J20" s="28"/>
      <c r="K20" s="28">
        <v>1</v>
      </c>
      <c r="L20" s="28">
        <v>498000</v>
      </c>
      <c r="M20" s="4"/>
      <c r="N20" s="4"/>
      <c r="O20" s="28">
        <v>1</v>
      </c>
      <c r="P20" s="28">
        <v>498000</v>
      </c>
      <c r="Q20" s="4"/>
      <c r="R20" s="5"/>
    </row>
    <row r="21" spans="1:19" ht="48">
      <c r="A21" s="2">
        <v>10</v>
      </c>
      <c r="B21" s="24" t="s">
        <v>59</v>
      </c>
      <c r="C21" s="18" t="s">
        <v>21</v>
      </c>
      <c r="D21" s="34"/>
      <c r="E21" s="25" t="s">
        <v>26</v>
      </c>
      <c r="F21" s="4">
        <v>3000000</v>
      </c>
      <c r="G21" s="4"/>
      <c r="H21" s="4"/>
      <c r="I21" s="4" t="s">
        <v>60</v>
      </c>
      <c r="J21" s="4"/>
      <c r="K21" s="4">
        <v>1</v>
      </c>
      <c r="L21" s="4">
        <v>3000000</v>
      </c>
      <c r="M21" s="4"/>
      <c r="N21" s="4"/>
      <c r="O21" s="4">
        <v>1</v>
      </c>
      <c r="P21" s="4">
        <v>3000000</v>
      </c>
      <c r="Q21" s="17" t="s">
        <v>61</v>
      </c>
      <c r="R21" s="5" t="s">
        <v>62</v>
      </c>
    </row>
    <row r="22" spans="1:19" ht="72">
      <c r="A22" s="2">
        <v>11</v>
      </c>
      <c r="B22" s="17" t="s">
        <v>63</v>
      </c>
      <c r="C22" s="18" t="s">
        <v>21</v>
      </c>
      <c r="D22" s="34"/>
      <c r="E22" s="25" t="s">
        <v>26</v>
      </c>
      <c r="F22" s="17">
        <v>900000</v>
      </c>
      <c r="G22" s="17"/>
      <c r="H22" s="17"/>
      <c r="I22" s="17"/>
      <c r="J22" s="17"/>
      <c r="K22" s="17">
        <v>1</v>
      </c>
      <c r="L22" s="17">
        <v>900000</v>
      </c>
      <c r="M22" s="17"/>
      <c r="N22" s="17"/>
      <c r="O22" s="17">
        <v>1</v>
      </c>
      <c r="P22" s="17">
        <v>900000</v>
      </c>
      <c r="Q22" s="17" t="s">
        <v>64</v>
      </c>
      <c r="R22" s="5" t="s">
        <v>65</v>
      </c>
    </row>
    <row r="23" spans="1:19" ht="244.9" customHeight="1">
      <c r="A23" s="2">
        <v>12</v>
      </c>
      <c r="B23" s="17" t="s">
        <v>66</v>
      </c>
      <c r="C23" s="18" t="s">
        <v>21</v>
      </c>
      <c r="D23" s="34"/>
      <c r="E23" s="25" t="s">
        <v>26</v>
      </c>
      <c r="F23" s="25">
        <v>30000000</v>
      </c>
      <c r="G23" s="25"/>
      <c r="H23" s="25"/>
      <c r="I23" s="25"/>
      <c r="J23" s="25"/>
      <c r="K23" s="25">
        <v>1</v>
      </c>
      <c r="L23" s="25">
        <v>30000000</v>
      </c>
      <c r="M23" s="25">
        <v>1</v>
      </c>
      <c r="N23" s="28">
        <v>30000000</v>
      </c>
      <c r="O23" s="4">
        <v>1</v>
      </c>
      <c r="P23" s="4">
        <v>30000000</v>
      </c>
      <c r="Q23" s="17" t="s">
        <v>67</v>
      </c>
      <c r="R23" s="5" t="s">
        <v>68</v>
      </c>
    </row>
    <row r="24" spans="1:19" ht="100.9" customHeight="1">
      <c r="A24" s="2">
        <v>13</v>
      </c>
      <c r="B24" s="24" t="s">
        <v>69</v>
      </c>
      <c r="C24" s="18" t="s">
        <v>21</v>
      </c>
      <c r="D24" s="34"/>
      <c r="E24" s="25" t="s">
        <v>26</v>
      </c>
      <c r="F24" s="4">
        <v>1200000</v>
      </c>
      <c r="G24" s="4"/>
      <c r="H24" s="4"/>
      <c r="I24" s="4"/>
      <c r="J24" s="4"/>
      <c r="K24" s="4"/>
      <c r="L24" s="4"/>
      <c r="M24" s="4">
        <v>1</v>
      </c>
      <c r="N24" s="4">
        <v>1200000</v>
      </c>
      <c r="O24" s="4">
        <v>1</v>
      </c>
      <c r="P24" s="4">
        <v>1200000</v>
      </c>
      <c r="Q24" s="17" t="s">
        <v>70</v>
      </c>
      <c r="R24" s="5" t="s">
        <v>71</v>
      </c>
    </row>
    <row r="25" spans="1:19" ht="233.25" customHeight="1">
      <c r="A25" s="2">
        <v>14</v>
      </c>
      <c r="B25" s="35" t="s">
        <v>72</v>
      </c>
      <c r="C25" s="18" t="s">
        <v>21</v>
      </c>
      <c r="D25" s="21"/>
      <c r="E25" s="21" t="s">
        <v>26</v>
      </c>
      <c r="F25" s="21">
        <v>4000000</v>
      </c>
      <c r="G25" s="21"/>
      <c r="H25" s="21"/>
      <c r="I25" s="21"/>
      <c r="J25" s="21"/>
      <c r="K25" s="21"/>
      <c r="L25" s="21"/>
      <c r="M25" s="36">
        <v>1</v>
      </c>
      <c r="N25" s="36">
        <v>4000000</v>
      </c>
      <c r="O25" s="36">
        <v>1</v>
      </c>
      <c r="P25" s="36">
        <v>4000000</v>
      </c>
      <c r="Q25" s="35" t="s">
        <v>73</v>
      </c>
      <c r="R25" s="5" t="s">
        <v>74</v>
      </c>
    </row>
    <row r="26" spans="1:19" ht="72">
      <c r="A26" s="2">
        <v>15</v>
      </c>
      <c r="B26" s="17" t="s">
        <v>75</v>
      </c>
      <c r="C26" s="18" t="s">
        <v>21</v>
      </c>
      <c r="D26" s="4"/>
      <c r="E26" s="21">
        <v>1</v>
      </c>
      <c r="F26" s="21">
        <v>1500000</v>
      </c>
      <c r="G26" s="4"/>
      <c r="H26" s="4"/>
      <c r="I26" s="4"/>
      <c r="J26" s="4"/>
      <c r="K26" s="21">
        <v>1</v>
      </c>
      <c r="L26" s="21">
        <v>1500000</v>
      </c>
      <c r="M26" s="4"/>
      <c r="N26" s="4"/>
      <c r="O26" s="21">
        <v>1</v>
      </c>
      <c r="P26" s="21">
        <v>1500000</v>
      </c>
      <c r="Q26" s="4" t="s">
        <v>76</v>
      </c>
      <c r="R26" s="5" t="s">
        <v>77</v>
      </c>
    </row>
    <row r="27" spans="1:19" ht="72">
      <c r="A27" s="2">
        <v>16</v>
      </c>
      <c r="B27" s="26" t="s">
        <v>78</v>
      </c>
      <c r="C27" s="18" t="s">
        <v>21</v>
      </c>
      <c r="D27" s="4"/>
      <c r="E27" s="21">
        <v>1</v>
      </c>
      <c r="F27" s="21">
        <v>1500000</v>
      </c>
      <c r="G27" s="4"/>
      <c r="H27" s="4"/>
      <c r="I27" s="4"/>
      <c r="J27" s="4"/>
      <c r="K27" s="4"/>
      <c r="L27" s="4"/>
      <c r="M27" s="21">
        <v>1</v>
      </c>
      <c r="N27" s="21">
        <v>1500000</v>
      </c>
      <c r="O27" s="21">
        <v>1</v>
      </c>
      <c r="P27" s="21">
        <v>1500000</v>
      </c>
      <c r="Q27" s="4" t="s">
        <v>79</v>
      </c>
      <c r="R27" s="5" t="s">
        <v>80</v>
      </c>
    </row>
    <row r="28" spans="1:19" s="11" customFormat="1" hidden="1">
      <c r="A28" s="85" t="s">
        <v>81</v>
      </c>
      <c r="B28" s="85"/>
      <c r="C28" s="8"/>
      <c r="D28" s="8"/>
      <c r="E28" s="8"/>
      <c r="F28" s="8" t="e">
        <f>#REF!+#REF!+#REF!+#REF!+#REF!+#REF!+#REF!+#REF!+#REF!</f>
        <v>#REF!</v>
      </c>
      <c r="G28" s="8" t="e">
        <f>#REF!+#REF!+#REF!+#REF!+#REF!+#REF!+#REF!+#REF!+#REF!</f>
        <v>#REF!</v>
      </c>
      <c r="H28" s="8" t="e">
        <f>#REF!+#REF!+#REF!+#REF!+#REF!+#REF!+#REF!+#REF!+#REF!</f>
        <v>#REF!</v>
      </c>
      <c r="I28" s="8" t="e">
        <f>#REF!+#REF!+#REF!+#REF!+#REF!+#REF!+#REF!+#REF!+#REF!</f>
        <v>#REF!</v>
      </c>
      <c r="J28" s="8" t="e">
        <f>#REF!+#REF!+#REF!+#REF!+#REF!+#REF!+#REF!+#REF!+#REF!</f>
        <v>#REF!</v>
      </c>
      <c r="K28" s="8" t="e">
        <f>#REF!+#REF!+#REF!+#REF!+#REF!+#REF!+#REF!+#REF!+#REF!</f>
        <v>#REF!</v>
      </c>
      <c r="L28" s="8" t="e">
        <f>#REF!+#REF!+#REF!+#REF!+#REF!+#REF!+#REF!+#REF!+#REF!</f>
        <v>#REF!</v>
      </c>
      <c r="M28" s="8" t="e">
        <f>#REF!+#REF!+#REF!+#REF!+#REF!+#REF!+#REF!+#REF!+#REF!</f>
        <v>#REF!</v>
      </c>
      <c r="N28" s="8" t="e">
        <f>#REF!+#REF!+#REF!+#REF!+#REF!+#REF!+#REF!+#REF!+#REF!</f>
        <v>#REF!</v>
      </c>
      <c r="O28" s="8" t="e">
        <f>#REF!+#REF!+#REF!+#REF!+#REF!+#REF!+#REF!+#REF!+#REF!</f>
        <v>#REF!</v>
      </c>
      <c r="P28" s="8" t="e">
        <f>#REF!+#REF!+#REF!+#REF!+#REF!+#REF!+#REF!+#REF!+#REF!</f>
        <v>#REF!</v>
      </c>
      <c r="Q28" s="8"/>
      <c r="R28" s="9"/>
      <c r="S28" s="10"/>
    </row>
    <row r="29" spans="1:19">
      <c r="A29" s="68"/>
      <c r="B29" s="69"/>
      <c r="C29" s="70"/>
      <c r="D29" s="70"/>
      <c r="E29" s="70"/>
      <c r="F29" s="70"/>
      <c r="G29" s="70"/>
      <c r="H29" s="70"/>
      <c r="I29" s="70"/>
      <c r="J29" s="70"/>
      <c r="K29" s="70"/>
      <c r="L29" s="70"/>
      <c r="M29" s="70"/>
      <c r="N29" s="70"/>
      <c r="O29" s="70"/>
      <c r="P29" s="70"/>
      <c r="Q29" s="70"/>
      <c r="R29" s="71"/>
      <c r="S29" s="67"/>
    </row>
    <row r="30" spans="1:19">
      <c r="A30" s="68"/>
      <c r="B30" s="69"/>
      <c r="C30" s="70"/>
      <c r="D30" s="70"/>
      <c r="E30" s="70"/>
      <c r="F30" s="70"/>
      <c r="G30" s="70"/>
      <c r="H30" s="70"/>
      <c r="I30" s="70"/>
      <c r="J30" s="70"/>
      <c r="K30" s="70"/>
      <c r="L30" s="70"/>
      <c r="M30" s="70"/>
      <c r="N30" s="70"/>
      <c r="O30" s="70"/>
      <c r="P30" s="70"/>
      <c r="Q30" s="70"/>
      <c r="R30" s="71"/>
      <c r="S30" s="67"/>
    </row>
    <row r="31" spans="1:19">
      <c r="A31" s="68"/>
      <c r="B31" s="69"/>
      <c r="C31" s="70"/>
      <c r="D31" s="70"/>
      <c r="E31" s="70"/>
      <c r="F31" s="70"/>
      <c r="G31" s="70"/>
      <c r="H31" s="70"/>
      <c r="I31" s="70"/>
      <c r="J31" s="70"/>
      <c r="K31" s="70"/>
      <c r="L31" s="70"/>
      <c r="M31" s="70"/>
      <c r="N31" s="70"/>
      <c r="O31" s="70"/>
      <c r="P31" s="70"/>
      <c r="Q31" s="70"/>
      <c r="R31" s="71"/>
      <c r="S31" s="67"/>
    </row>
    <row r="32" spans="1:19">
      <c r="A32" s="68"/>
      <c r="B32" s="69"/>
      <c r="C32" s="70"/>
      <c r="D32" s="70"/>
      <c r="E32" s="70"/>
      <c r="F32" s="70"/>
      <c r="G32" s="70"/>
      <c r="H32" s="70"/>
      <c r="I32" s="70"/>
      <c r="J32" s="70"/>
      <c r="K32" s="70"/>
      <c r="L32" s="70"/>
      <c r="M32" s="70"/>
      <c r="N32" s="70"/>
      <c r="O32" s="70"/>
      <c r="P32" s="70"/>
      <c r="Q32" s="70"/>
      <c r="R32" s="71"/>
      <c r="S32" s="67"/>
    </row>
    <row r="33" spans="1:19">
      <c r="A33" s="68"/>
      <c r="B33" s="69"/>
      <c r="C33" s="70"/>
      <c r="D33" s="70"/>
      <c r="E33" s="70"/>
      <c r="F33" s="70"/>
      <c r="G33" s="70"/>
      <c r="H33" s="70"/>
      <c r="I33" s="70"/>
      <c r="J33" s="70"/>
      <c r="K33" s="70"/>
      <c r="L33" s="70"/>
      <c r="M33" s="70"/>
      <c r="N33" s="70"/>
      <c r="O33" s="70"/>
      <c r="P33" s="70"/>
      <c r="Q33" s="70"/>
      <c r="R33" s="71"/>
      <c r="S33" s="67"/>
    </row>
    <row r="34" spans="1:19">
      <c r="S34" s="67"/>
    </row>
    <row r="35" spans="1:19">
      <c r="A35" s="83"/>
      <c r="B35" s="83"/>
      <c r="C35" s="83"/>
      <c r="D35" s="83"/>
      <c r="E35" s="83"/>
      <c r="F35" s="83"/>
      <c r="G35" s="83"/>
      <c r="H35" s="83"/>
      <c r="I35" s="83"/>
      <c r="J35" s="83"/>
      <c r="K35" s="83"/>
      <c r="L35" s="83"/>
      <c r="M35" s="83"/>
      <c r="N35" s="83"/>
      <c r="O35" s="83"/>
      <c r="P35" s="83"/>
      <c r="Q35" s="83"/>
      <c r="R35" s="83"/>
      <c r="S35" s="67"/>
    </row>
    <row r="36" spans="1:19">
      <c r="A36" s="83"/>
      <c r="B36" s="83"/>
      <c r="C36" s="83"/>
      <c r="D36" s="83"/>
      <c r="E36" s="83"/>
      <c r="F36" s="83"/>
      <c r="G36" s="83"/>
      <c r="H36" s="83"/>
      <c r="I36" s="83"/>
      <c r="J36" s="83"/>
      <c r="K36" s="83"/>
      <c r="L36" s="83"/>
      <c r="M36" s="83"/>
      <c r="N36" s="83"/>
      <c r="O36" s="83"/>
      <c r="P36" s="83"/>
      <c r="Q36" s="83"/>
      <c r="R36" s="83"/>
      <c r="S36" s="67"/>
    </row>
    <row r="37" spans="1:19">
      <c r="A37" s="83"/>
      <c r="B37" s="83"/>
      <c r="C37" s="83"/>
      <c r="D37" s="83"/>
      <c r="E37" s="83"/>
      <c r="F37" s="83"/>
      <c r="G37" s="83"/>
      <c r="H37" s="83"/>
      <c r="I37" s="83"/>
      <c r="J37" s="83"/>
      <c r="K37" s="83"/>
      <c r="L37" s="83"/>
      <c r="M37" s="83"/>
      <c r="N37" s="83"/>
      <c r="O37" s="83"/>
      <c r="P37" s="83"/>
      <c r="Q37" s="83"/>
      <c r="R37" s="83"/>
      <c r="S37" s="67"/>
    </row>
    <row r="38" spans="1:19">
      <c r="A38" s="83"/>
      <c r="B38" s="83"/>
      <c r="C38" s="83"/>
      <c r="D38" s="83"/>
      <c r="E38" s="83"/>
      <c r="F38" s="83"/>
      <c r="G38" s="83"/>
      <c r="H38" s="83"/>
      <c r="I38" s="83"/>
      <c r="J38" s="83"/>
      <c r="K38" s="83"/>
      <c r="L38" s="83"/>
      <c r="M38" s="83"/>
      <c r="N38" s="83"/>
      <c r="O38" s="83"/>
      <c r="P38" s="83"/>
      <c r="Q38" s="83"/>
      <c r="R38" s="83"/>
      <c r="S38" s="67"/>
    </row>
    <row r="39" spans="1:19">
      <c r="A39" s="83"/>
      <c r="B39" s="83"/>
      <c r="C39" s="83"/>
      <c r="D39" s="83"/>
      <c r="E39" s="83"/>
      <c r="F39" s="83"/>
      <c r="G39" s="83"/>
      <c r="H39" s="83"/>
      <c r="I39" s="83"/>
      <c r="J39" s="83"/>
      <c r="K39" s="83"/>
      <c r="L39" s="83"/>
      <c r="M39" s="83"/>
      <c r="N39" s="83"/>
      <c r="O39" s="83"/>
      <c r="P39" s="83"/>
      <c r="Q39" s="83"/>
      <c r="R39" s="83"/>
      <c r="S39" s="67"/>
    </row>
    <row r="40" spans="1:19">
      <c r="A40" s="83"/>
      <c r="B40" s="83"/>
      <c r="C40" s="83"/>
      <c r="D40" s="83"/>
      <c r="E40" s="83"/>
      <c r="F40" s="83"/>
      <c r="G40" s="83"/>
      <c r="H40" s="83"/>
      <c r="I40" s="83"/>
      <c r="J40" s="83"/>
      <c r="K40" s="83"/>
      <c r="L40" s="83"/>
      <c r="M40" s="83"/>
      <c r="N40" s="83"/>
      <c r="O40" s="83"/>
      <c r="P40" s="83"/>
      <c r="Q40" s="83"/>
      <c r="R40" s="83"/>
      <c r="S40" s="75"/>
    </row>
    <row r="41" spans="1:19">
      <c r="A41" s="83"/>
      <c r="B41" s="83"/>
      <c r="C41" s="83"/>
      <c r="D41" s="83"/>
      <c r="E41" s="83"/>
      <c r="F41" s="83"/>
      <c r="G41" s="83"/>
      <c r="H41" s="83"/>
      <c r="I41" s="83"/>
      <c r="J41" s="83"/>
      <c r="K41" s="83"/>
      <c r="L41" s="83"/>
      <c r="M41" s="83"/>
      <c r="N41" s="83"/>
      <c r="O41" s="83"/>
      <c r="P41" s="83"/>
      <c r="Q41" s="83"/>
      <c r="R41" s="83"/>
    </row>
    <row r="42" spans="1:19">
      <c r="A42" s="83"/>
      <c r="B42" s="83"/>
      <c r="C42" s="83"/>
      <c r="D42" s="83"/>
      <c r="E42" s="83"/>
      <c r="F42" s="83"/>
      <c r="G42" s="83"/>
      <c r="H42" s="83"/>
      <c r="I42" s="83"/>
      <c r="J42" s="83"/>
      <c r="K42" s="83"/>
      <c r="L42" s="83"/>
      <c r="M42" s="83"/>
      <c r="N42" s="83"/>
      <c r="O42" s="83"/>
      <c r="P42" s="83"/>
      <c r="Q42" s="83"/>
      <c r="R42" s="83"/>
    </row>
  </sheetData>
  <mergeCells count="38">
    <mergeCell ref="A41:R41"/>
    <mergeCell ref="D5:D7"/>
    <mergeCell ref="A37:R37"/>
    <mergeCell ref="A38:R38"/>
    <mergeCell ref="A39:R39"/>
    <mergeCell ref="A40:R40"/>
    <mergeCell ref="I6:I7"/>
    <mergeCell ref="A42:R42"/>
    <mergeCell ref="P6:P7"/>
    <mergeCell ref="A9:B9"/>
    <mergeCell ref="A10:B10"/>
    <mergeCell ref="A28:B28"/>
    <mergeCell ref="A35:R35"/>
    <mergeCell ref="A36:R36"/>
    <mergeCell ref="J6:J7"/>
    <mergeCell ref="K6:K7"/>
    <mergeCell ref="L6:L7"/>
    <mergeCell ref="M6:M7"/>
    <mergeCell ref="N6:N7"/>
    <mergeCell ref="O6:O7"/>
    <mergeCell ref="R4:R7"/>
    <mergeCell ref="C5:C7"/>
    <mergeCell ref="A1:R1"/>
    <mergeCell ref="A2:R2"/>
    <mergeCell ref="A4:A7"/>
    <mergeCell ref="B4:B7"/>
    <mergeCell ref="C4:D4"/>
    <mergeCell ref="E4:E7"/>
    <mergeCell ref="F4:F7"/>
    <mergeCell ref="G4:H5"/>
    <mergeCell ref="I4:P4"/>
    <mergeCell ref="Q4:Q7"/>
    <mergeCell ref="I5:J5"/>
    <mergeCell ref="K5:L5"/>
    <mergeCell ref="M5:N5"/>
    <mergeCell ref="O5:P5"/>
    <mergeCell ref="G6:G7"/>
    <mergeCell ref="H6:H7"/>
  </mergeCells>
  <printOptions horizontalCentered="1"/>
  <pageMargins left="0.31496062992125984" right="0.31496062992125984" top="0.74803149606299213" bottom="0.74803149606299213" header="0.31496062992125984" footer="0.31496062992125984"/>
  <pageSetup paperSize="9" scale="42" orientation="landscape" r:id="rId1"/>
  <rowBreaks count="1" manualBreakCount="1">
    <brk id="1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BreakPreview" zoomScaleNormal="100" zoomScaleSheetLayoutView="100" workbookViewId="0">
      <pane ySplit="7" topLeftCell="A8" activePane="bottomLeft" state="frozen"/>
      <selection pane="bottomLeft" activeCell="G12" sqref="G12"/>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12.625" style="1" bestFit="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hidden="1">
      <c r="A9" s="84" t="s">
        <v>17</v>
      </c>
      <c r="B9" s="84"/>
      <c r="C9" s="6"/>
      <c r="D9" s="6"/>
      <c r="E9" s="6"/>
      <c r="F9" s="6" t="e">
        <f>F10+#REF!</f>
        <v>#REF!</v>
      </c>
      <c r="G9" s="6" t="e">
        <f>G10+#REF!</f>
        <v>#REF!</v>
      </c>
      <c r="H9" s="6" t="e">
        <f>H10+#REF!</f>
        <v>#REF!</v>
      </c>
      <c r="I9" s="6" t="e">
        <f>I10+#REF!</f>
        <v>#REF!</v>
      </c>
      <c r="J9" s="6" t="e">
        <f>J10+#REF!</f>
        <v>#REF!</v>
      </c>
      <c r="K9" s="6" t="e">
        <f>K10+#REF!</f>
        <v>#REF!</v>
      </c>
      <c r="L9" s="6" t="e">
        <f>L10+#REF!</f>
        <v>#REF!</v>
      </c>
      <c r="M9" s="6" t="e">
        <f>M10+#REF!</f>
        <v>#REF!</v>
      </c>
      <c r="N9" s="6" t="e">
        <f>N10+#REF!</f>
        <v>#REF!</v>
      </c>
      <c r="O9" s="6" t="e">
        <f>O10+#REF!</f>
        <v>#REF!</v>
      </c>
      <c r="P9" s="6" t="e">
        <f>P10+#REF!</f>
        <v>#REF!</v>
      </c>
      <c r="Q9" s="6"/>
      <c r="R9" s="7"/>
    </row>
    <row r="10" spans="1:19" s="11" customFormat="1" hidden="1">
      <c r="A10" s="85" t="s">
        <v>18</v>
      </c>
      <c r="B10" s="85"/>
      <c r="C10" s="8"/>
      <c r="D10" s="8"/>
      <c r="E10" s="8"/>
      <c r="F10" s="8" t="e">
        <f>#REF!+F11+#REF!</f>
        <v>#REF!</v>
      </c>
      <c r="G10" s="8" t="e">
        <f>#REF!+G11+#REF!</f>
        <v>#REF!</v>
      </c>
      <c r="H10" s="8" t="e">
        <f>#REF!+H11+#REF!</f>
        <v>#REF!</v>
      </c>
      <c r="I10" s="8" t="e">
        <f>#REF!+I11+#REF!</f>
        <v>#REF!</v>
      </c>
      <c r="J10" s="8" t="e">
        <f>#REF!+J11+#REF!</f>
        <v>#REF!</v>
      </c>
      <c r="K10" s="8" t="e">
        <f>#REF!+K11+#REF!</f>
        <v>#REF!</v>
      </c>
      <c r="L10" s="8" t="e">
        <f>#REF!+L11+#REF!</f>
        <v>#REF!</v>
      </c>
      <c r="M10" s="8" t="e">
        <f>#REF!+M11+#REF!</f>
        <v>#REF!</v>
      </c>
      <c r="N10" s="8" t="e">
        <f>#REF!+N11+#REF!</f>
        <v>#REF!</v>
      </c>
      <c r="O10" s="8" t="e">
        <f>#REF!+O11+#REF!</f>
        <v>#REF!</v>
      </c>
      <c r="P10" s="8" t="e">
        <f>#REF!+P11+#REF!</f>
        <v>#REF!</v>
      </c>
      <c r="Q10" s="8"/>
      <c r="R10" s="9"/>
      <c r="S10" s="10"/>
    </row>
    <row r="11" spans="1:19" s="16" customFormat="1">
      <c r="A11" s="12"/>
      <c r="B11" s="13" t="s">
        <v>29</v>
      </c>
      <c r="C11" s="20" t="s">
        <v>21</v>
      </c>
      <c r="D11" s="14"/>
      <c r="E11" s="14"/>
      <c r="F11" s="14"/>
      <c r="G11" s="14">
        <f>SUM(G12:G15)</f>
        <v>1</v>
      </c>
      <c r="H11" s="14">
        <f t="shared" ref="H11:P11" si="0">SUM(H12:H15)</f>
        <v>4883000</v>
      </c>
      <c r="I11" s="14">
        <f t="shared" si="0"/>
        <v>1</v>
      </c>
      <c r="J11" s="14">
        <f t="shared" si="0"/>
        <v>4883000</v>
      </c>
      <c r="K11" s="14">
        <f t="shared" si="0"/>
        <v>1</v>
      </c>
      <c r="L11" s="14">
        <f t="shared" si="0"/>
        <v>5124000</v>
      </c>
      <c r="M11" s="14">
        <f t="shared" si="0"/>
        <v>2</v>
      </c>
      <c r="N11" s="14">
        <f t="shared" si="0"/>
        <v>6453750</v>
      </c>
      <c r="O11" s="14">
        <f t="shared" si="0"/>
        <v>4</v>
      </c>
      <c r="P11" s="14">
        <f t="shared" si="0"/>
        <v>16460750</v>
      </c>
      <c r="Q11" s="14"/>
      <c r="R11" s="15"/>
    </row>
    <row r="12" spans="1:19" ht="288">
      <c r="A12" s="2">
        <v>1</v>
      </c>
      <c r="B12" s="17" t="s">
        <v>30</v>
      </c>
      <c r="C12" s="18" t="s">
        <v>21</v>
      </c>
      <c r="D12" s="4" t="s">
        <v>31</v>
      </c>
      <c r="E12" s="21" t="s">
        <v>26</v>
      </c>
      <c r="F12" s="21">
        <v>4883000</v>
      </c>
      <c r="G12" s="4">
        <v>1</v>
      </c>
      <c r="H12" s="4">
        <f>F12</f>
        <v>4883000</v>
      </c>
      <c r="I12" s="4">
        <v>1</v>
      </c>
      <c r="J12" s="4">
        <v>4883000</v>
      </c>
      <c r="K12" s="4" t="s">
        <v>31</v>
      </c>
      <c r="L12" s="4" t="s">
        <v>31</v>
      </c>
      <c r="M12" s="4" t="s">
        <v>31</v>
      </c>
      <c r="N12" s="4" t="s">
        <v>31</v>
      </c>
      <c r="O12" s="4">
        <v>1</v>
      </c>
      <c r="P12" s="4">
        <v>4883000</v>
      </c>
      <c r="Q12" s="17" t="s">
        <v>32</v>
      </c>
      <c r="R12" s="5" t="s">
        <v>33</v>
      </c>
    </row>
    <row r="13" spans="1:19" ht="372" customHeight="1">
      <c r="A13" s="2">
        <v>2</v>
      </c>
      <c r="B13" s="17" t="s">
        <v>34</v>
      </c>
      <c r="C13" s="18" t="s">
        <v>21</v>
      </c>
      <c r="D13" s="4" t="s">
        <v>31</v>
      </c>
      <c r="E13" s="21" t="s">
        <v>22</v>
      </c>
      <c r="F13" s="21">
        <v>5124000</v>
      </c>
      <c r="G13" s="4" t="s">
        <v>31</v>
      </c>
      <c r="H13" s="4" t="s">
        <v>31</v>
      </c>
      <c r="I13" s="4"/>
      <c r="J13" s="4"/>
      <c r="K13" s="21">
        <v>1</v>
      </c>
      <c r="L13" s="21">
        <v>5124000</v>
      </c>
      <c r="M13" s="4" t="s">
        <v>31</v>
      </c>
      <c r="N13" s="4" t="s">
        <v>31</v>
      </c>
      <c r="O13" s="21">
        <v>1</v>
      </c>
      <c r="P13" s="21">
        <v>5124000</v>
      </c>
      <c r="Q13" s="17" t="s">
        <v>35</v>
      </c>
      <c r="R13" s="22" t="s">
        <v>36</v>
      </c>
    </row>
    <row r="14" spans="1:19" ht="409.5">
      <c r="A14" s="2">
        <v>3</v>
      </c>
      <c r="B14" s="17" t="s">
        <v>37</v>
      </c>
      <c r="C14" s="18" t="s">
        <v>21</v>
      </c>
      <c r="D14" s="4" t="s">
        <v>31</v>
      </c>
      <c r="E14" s="21" t="s">
        <v>26</v>
      </c>
      <c r="F14" s="4">
        <v>2653750</v>
      </c>
      <c r="G14" s="4" t="s">
        <v>31</v>
      </c>
      <c r="H14" s="4" t="s">
        <v>31</v>
      </c>
      <c r="I14" s="4"/>
      <c r="J14" s="4"/>
      <c r="K14" s="4" t="s">
        <v>31</v>
      </c>
      <c r="L14" s="4" t="s">
        <v>31</v>
      </c>
      <c r="M14" s="21">
        <v>1</v>
      </c>
      <c r="N14" s="4">
        <v>2653750</v>
      </c>
      <c r="O14" s="21">
        <v>1</v>
      </c>
      <c r="P14" s="4">
        <v>2653750</v>
      </c>
      <c r="Q14" s="17" t="s">
        <v>38</v>
      </c>
      <c r="R14" s="5" t="s">
        <v>39</v>
      </c>
    </row>
    <row r="15" spans="1:19" ht="349.5" customHeight="1">
      <c r="A15" s="2">
        <v>4</v>
      </c>
      <c r="B15" s="17" t="s">
        <v>40</v>
      </c>
      <c r="C15" s="18" t="s">
        <v>21</v>
      </c>
      <c r="D15" s="4"/>
      <c r="E15" s="21" t="s">
        <v>26</v>
      </c>
      <c r="F15" s="4">
        <v>3800000</v>
      </c>
      <c r="G15" s="4" t="s">
        <v>31</v>
      </c>
      <c r="H15" s="4" t="s">
        <v>31</v>
      </c>
      <c r="I15" s="4"/>
      <c r="J15" s="4"/>
      <c r="K15" s="4" t="s">
        <v>31</v>
      </c>
      <c r="L15" s="4" t="s">
        <v>31</v>
      </c>
      <c r="M15" s="21">
        <v>1</v>
      </c>
      <c r="N15" s="4">
        <v>3800000</v>
      </c>
      <c r="O15" s="21">
        <v>1</v>
      </c>
      <c r="P15" s="4">
        <v>3800000</v>
      </c>
      <c r="Q15" s="17" t="s">
        <v>41</v>
      </c>
      <c r="R15" s="5" t="s">
        <v>42</v>
      </c>
    </row>
    <row r="16" spans="1:19">
      <c r="A16" s="68"/>
      <c r="B16" s="69"/>
      <c r="C16" s="70"/>
      <c r="D16" s="70"/>
      <c r="E16" s="70"/>
      <c r="F16" s="70"/>
      <c r="G16" s="70"/>
      <c r="H16" s="70"/>
      <c r="I16" s="70"/>
      <c r="J16" s="70"/>
      <c r="K16" s="70"/>
      <c r="L16" s="70"/>
      <c r="M16" s="70"/>
      <c r="N16" s="70"/>
      <c r="O16" s="70"/>
      <c r="P16" s="70"/>
      <c r="Q16" s="70"/>
      <c r="R16" s="71"/>
      <c r="S16" s="67"/>
    </row>
    <row r="17" spans="1:19">
      <c r="A17" s="68"/>
      <c r="B17" s="69"/>
      <c r="C17" s="70"/>
      <c r="D17" s="70"/>
      <c r="E17" s="70"/>
      <c r="F17" s="70"/>
      <c r="G17" s="70"/>
      <c r="H17" s="70"/>
      <c r="I17" s="70"/>
      <c r="J17" s="70"/>
      <c r="K17" s="70"/>
      <c r="L17" s="70"/>
      <c r="M17" s="70"/>
      <c r="N17" s="70"/>
      <c r="O17" s="70"/>
      <c r="P17" s="70"/>
      <c r="Q17" s="70"/>
      <c r="R17" s="71"/>
      <c r="S17" s="67"/>
    </row>
    <row r="18" spans="1:19">
      <c r="A18" s="68"/>
      <c r="B18" s="69"/>
      <c r="C18" s="70"/>
      <c r="D18" s="70"/>
      <c r="E18" s="70"/>
      <c r="F18" s="70"/>
      <c r="G18" s="70"/>
      <c r="H18" s="70"/>
      <c r="I18" s="70"/>
      <c r="J18" s="70"/>
      <c r="K18" s="70"/>
      <c r="L18" s="70"/>
      <c r="M18" s="70"/>
      <c r="N18" s="70"/>
      <c r="O18" s="70"/>
      <c r="P18" s="70"/>
      <c r="Q18" s="70"/>
      <c r="R18" s="71"/>
      <c r="S18" s="67"/>
    </row>
    <row r="19" spans="1:19">
      <c r="A19" s="68"/>
      <c r="B19" s="69"/>
      <c r="C19" s="70"/>
      <c r="D19" s="70"/>
      <c r="E19" s="70"/>
      <c r="F19" s="70"/>
      <c r="G19" s="70"/>
      <c r="H19" s="70"/>
      <c r="I19" s="70"/>
      <c r="J19" s="70"/>
      <c r="K19" s="70"/>
      <c r="L19" s="70"/>
      <c r="M19" s="70"/>
      <c r="N19" s="70"/>
      <c r="O19" s="70"/>
      <c r="P19" s="70"/>
      <c r="Q19" s="70"/>
      <c r="R19" s="71"/>
      <c r="S19" s="67"/>
    </row>
    <row r="20" spans="1:19">
      <c r="S20" s="67"/>
    </row>
    <row r="21" spans="1:19">
      <c r="A21" s="83"/>
      <c r="B21" s="83"/>
      <c r="C21" s="83"/>
      <c r="D21" s="83"/>
      <c r="E21" s="83"/>
      <c r="F21" s="83"/>
      <c r="G21" s="83"/>
      <c r="H21" s="83"/>
      <c r="I21" s="83"/>
      <c r="J21" s="83"/>
      <c r="K21" s="83"/>
      <c r="L21" s="83"/>
      <c r="M21" s="83"/>
      <c r="N21" s="83"/>
      <c r="O21" s="83"/>
      <c r="P21" s="83"/>
      <c r="Q21" s="83"/>
      <c r="R21" s="83"/>
      <c r="S21" s="67"/>
    </row>
    <row r="22" spans="1:19">
      <c r="A22" s="83"/>
      <c r="B22" s="83"/>
      <c r="C22" s="83"/>
      <c r="D22" s="83"/>
      <c r="E22" s="83"/>
      <c r="F22" s="83"/>
      <c r="G22" s="83"/>
      <c r="H22" s="83"/>
      <c r="I22" s="83"/>
      <c r="J22" s="83"/>
      <c r="K22" s="83"/>
      <c r="L22" s="83"/>
      <c r="M22" s="83"/>
      <c r="N22" s="83"/>
      <c r="O22" s="83"/>
      <c r="P22" s="83"/>
      <c r="Q22" s="83"/>
      <c r="R22" s="83"/>
      <c r="S22" s="67"/>
    </row>
    <row r="23" spans="1:19">
      <c r="A23" s="83"/>
      <c r="B23" s="83"/>
      <c r="C23" s="83"/>
      <c r="D23" s="83"/>
      <c r="E23" s="83"/>
      <c r="F23" s="83"/>
      <c r="G23" s="83"/>
      <c r="H23" s="83"/>
      <c r="I23" s="83"/>
      <c r="J23" s="83"/>
      <c r="K23" s="83"/>
      <c r="L23" s="83"/>
      <c r="M23" s="83"/>
      <c r="N23" s="83"/>
      <c r="O23" s="83"/>
      <c r="P23" s="83"/>
      <c r="Q23" s="83"/>
      <c r="R23" s="83"/>
      <c r="S23" s="67"/>
    </row>
    <row r="24" spans="1:19">
      <c r="A24" s="83"/>
      <c r="B24" s="83"/>
      <c r="C24" s="83"/>
      <c r="D24" s="83"/>
      <c r="E24" s="83"/>
      <c r="F24" s="83"/>
      <c r="G24" s="83"/>
      <c r="H24" s="83"/>
      <c r="I24" s="83"/>
      <c r="J24" s="83"/>
      <c r="K24" s="83"/>
      <c r="L24" s="83"/>
      <c r="M24" s="83"/>
      <c r="N24" s="83"/>
      <c r="O24" s="83"/>
      <c r="P24" s="83"/>
      <c r="Q24" s="83"/>
      <c r="R24" s="83"/>
      <c r="S24" s="67"/>
    </row>
    <row r="25" spans="1:19">
      <c r="A25" s="83"/>
      <c r="B25" s="83"/>
      <c r="C25" s="83"/>
      <c r="D25" s="83"/>
      <c r="E25" s="83"/>
      <c r="F25" s="83"/>
      <c r="G25" s="83"/>
      <c r="H25" s="83"/>
      <c r="I25" s="83"/>
      <c r="J25" s="83"/>
      <c r="K25" s="83"/>
      <c r="L25" s="83"/>
      <c r="M25" s="83"/>
      <c r="N25" s="83"/>
      <c r="O25" s="83"/>
      <c r="P25" s="83"/>
      <c r="Q25" s="83"/>
      <c r="R25" s="83"/>
      <c r="S25" s="67"/>
    </row>
    <row r="26" spans="1:19">
      <c r="A26" s="83"/>
      <c r="B26" s="83"/>
      <c r="C26" s="83"/>
      <c r="D26" s="83"/>
      <c r="E26" s="83"/>
      <c r="F26" s="83"/>
      <c r="G26" s="83"/>
      <c r="H26" s="83"/>
      <c r="I26" s="83"/>
      <c r="J26" s="83"/>
      <c r="K26" s="83"/>
      <c r="L26" s="83"/>
      <c r="M26" s="83"/>
      <c r="N26" s="83"/>
      <c r="O26" s="83"/>
      <c r="P26" s="83"/>
      <c r="Q26" s="83"/>
      <c r="R26" s="83"/>
      <c r="S26" s="75"/>
    </row>
    <row r="27" spans="1:19">
      <c r="A27" s="83"/>
      <c r="B27" s="83"/>
      <c r="C27" s="83"/>
      <c r="D27" s="83"/>
      <c r="E27" s="83"/>
      <c r="F27" s="83"/>
      <c r="G27" s="83"/>
      <c r="H27" s="83"/>
      <c r="I27" s="83"/>
      <c r="J27" s="83"/>
      <c r="K27" s="83"/>
      <c r="L27" s="83"/>
      <c r="M27" s="83"/>
      <c r="N27" s="83"/>
      <c r="O27" s="83"/>
      <c r="P27" s="83"/>
      <c r="Q27" s="83"/>
      <c r="R27" s="83"/>
    </row>
    <row r="28" spans="1:19">
      <c r="A28" s="83"/>
      <c r="B28" s="83"/>
      <c r="C28" s="83"/>
      <c r="D28" s="83"/>
      <c r="E28" s="83"/>
      <c r="F28" s="83"/>
      <c r="G28" s="83"/>
      <c r="H28" s="83"/>
      <c r="I28" s="83"/>
      <c r="J28" s="83"/>
      <c r="K28" s="83"/>
      <c r="L28" s="83"/>
      <c r="M28" s="83"/>
      <c r="N28" s="83"/>
      <c r="O28" s="83"/>
      <c r="P28" s="83"/>
      <c r="Q28" s="83"/>
      <c r="R28" s="83"/>
    </row>
  </sheetData>
  <mergeCells count="37">
    <mergeCell ref="A23:R23"/>
    <mergeCell ref="A24:R24"/>
    <mergeCell ref="A25:R25"/>
    <mergeCell ref="A26:R26"/>
    <mergeCell ref="A27:R27"/>
    <mergeCell ref="I6:I7"/>
    <mergeCell ref="A28:R28"/>
    <mergeCell ref="P6:P7"/>
    <mergeCell ref="A9:B9"/>
    <mergeCell ref="A10:B10"/>
    <mergeCell ref="A21:R21"/>
    <mergeCell ref="A22:R22"/>
    <mergeCell ref="J6:J7"/>
    <mergeCell ref="K6:K7"/>
    <mergeCell ref="L6:L7"/>
    <mergeCell ref="M6:M7"/>
    <mergeCell ref="N6:N7"/>
    <mergeCell ref="O6:O7"/>
    <mergeCell ref="R4:R7"/>
    <mergeCell ref="C5:C7"/>
    <mergeCell ref="D5:D7"/>
    <mergeCell ref="A1:R1"/>
    <mergeCell ref="A2:R2"/>
    <mergeCell ref="A4:A7"/>
    <mergeCell ref="B4:B7"/>
    <mergeCell ref="C4:D4"/>
    <mergeCell ref="E4:E7"/>
    <mergeCell ref="F4:F7"/>
    <mergeCell ref="G4:H5"/>
    <mergeCell ref="I4:P4"/>
    <mergeCell ref="Q4:Q7"/>
    <mergeCell ref="I5:J5"/>
    <mergeCell ref="K5:L5"/>
    <mergeCell ref="M5:N5"/>
    <mergeCell ref="O5:P5"/>
    <mergeCell ref="G6:G7"/>
    <mergeCell ref="H6:H7"/>
  </mergeCells>
  <printOptions horizontalCentered="1"/>
  <pageMargins left="0.31496062992125984" right="0.31496062992125984" top="0.74803149606299213" bottom="0.74803149606299213" header="0.31496062992125984" footer="0.31496062992125984"/>
  <pageSetup paperSize="9" scale="42" orientation="landscape" r:id="rId1"/>
  <rowBreaks count="1" manualBreakCount="1">
    <brk id="1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zoomScaleNormal="100" zoomScaleSheetLayoutView="100" workbookViewId="0">
      <pane ySplit="7" topLeftCell="A8" activePane="bottomLeft" state="frozen"/>
      <selection pane="bottomLeft" activeCell="B12" sqref="B12"/>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14.375" style="1" hidden="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hidden="1">
      <c r="A9" s="84" t="s">
        <v>17</v>
      </c>
      <c r="B9" s="84"/>
      <c r="C9" s="6"/>
      <c r="D9" s="6"/>
      <c r="E9" s="6"/>
      <c r="F9" s="6" t="e">
        <f>F10+#REF!</f>
        <v>#REF!</v>
      </c>
      <c r="G9" s="6" t="e">
        <f>G10+#REF!</f>
        <v>#REF!</v>
      </c>
      <c r="H9" s="6" t="e">
        <f>H10+#REF!</f>
        <v>#REF!</v>
      </c>
      <c r="I9" s="6" t="e">
        <f>I10+#REF!</f>
        <v>#REF!</v>
      </c>
      <c r="J9" s="6" t="e">
        <f>J10+#REF!</f>
        <v>#REF!</v>
      </c>
      <c r="K9" s="6" t="e">
        <f>K10+#REF!</f>
        <v>#REF!</v>
      </c>
      <c r="L9" s="6" t="e">
        <f>L10+#REF!</f>
        <v>#REF!</v>
      </c>
      <c r="M9" s="6" t="e">
        <f>M10+#REF!</f>
        <v>#REF!</v>
      </c>
      <c r="N9" s="6" t="e">
        <f>N10+#REF!</f>
        <v>#REF!</v>
      </c>
      <c r="O9" s="6" t="e">
        <f>O10+#REF!</f>
        <v>#REF!</v>
      </c>
      <c r="P9" s="6" t="e">
        <f>P10+#REF!</f>
        <v>#REF!</v>
      </c>
      <c r="Q9" s="6"/>
      <c r="R9" s="7"/>
    </row>
    <row r="10" spans="1:19" s="11" customFormat="1" hidden="1">
      <c r="A10" s="85" t="s">
        <v>18</v>
      </c>
      <c r="B10" s="85"/>
      <c r="C10" s="8"/>
      <c r="D10" s="8"/>
      <c r="E10" s="8"/>
      <c r="F10" s="8" t="e">
        <f>F11+#REF!+#REF!</f>
        <v>#REF!</v>
      </c>
      <c r="G10" s="8" t="e">
        <f>G11+#REF!+#REF!</f>
        <v>#REF!</v>
      </c>
      <c r="H10" s="8" t="e">
        <f>H11+#REF!+#REF!</f>
        <v>#REF!</v>
      </c>
      <c r="I10" s="8" t="e">
        <f>I11+#REF!+#REF!</f>
        <v>#REF!</v>
      </c>
      <c r="J10" s="8" t="e">
        <f>J11+#REF!+#REF!</f>
        <v>#REF!</v>
      </c>
      <c r="K10" s="8" t="e">
        <f>K11+#REF!+#REF!</f>
        <v>#REF!</v>
      </c>
      <c r="L10" s="8" t="e">
        <f>L11+#REF!+#REF!</f>
        <v>#REF!</v>
      </c>
      <c r="M10" s="8" t="e">
        <f>M11+#REF!+#REF!</f>
        <v>#REF!</v>
      </c>
      <c r="N10" s="8" t="e">
        <f>N11+#REF!+#REF!</f>
        <v>#REF!</v>
      </c>
      <c r="O10" s="8" t="e">
        <f>O11+#REF!+#REF!</f>
        <v>#REF!</v>
      </c>
      <c r="P10" s="8" t="e">
        <f>P11+#REF!+#REF!</f>
        <v>#REF!</v>
      </c>
      <c r="Q10" s="8"/>
      <c r="R10" s="9"/>
      <c r="S10" s="10"/>
    </row>
    <row r="11" spans="1:19" s="16" customFormat="1">
      <c r="A11" s="12"/>
      <c r="B11" s="13" t="s">
        <v>19</v>
      </c>
      <c r="C11" s="14"/>
      <c r="D11" s="14"/>
      <c r="E11" s="14"/>
      <c r="F11" s="14">
        <f t="shared" ref="F11:I11" si="0">SUM(F12:F13)</f>
        <v>26750000</v>
      </c>
      <c r="G11" s="14">
        <f t="shared" si="0"/>
        <v>1</v>
      </c>
      <c r="H11" s="14">
        <f t="shared" si="0"/>
        <v>15750000</v>
      </c>
      <c r="I11" s="14">
        <f t="shared" si="0"/>
        <v>1</v>
      </c>
      <c r="J11" s="14">
        <f>SUM(J12:J13)</f>
        <v>15750000</v>
      </c>
      <c r="K11" s="14">
        <f t="shared" ref="K11:P11" si="1">SUM(K12:K13)</f>
        <v>1</v>
      </c>
      <c r="L11" s="14">
        <f t="shared" si="1"/>
        <v>11000000</v>
      </c>
      <c r="M11" s="14">
        <f t="shared" si="1"/>
        <v>0</v>
      </c>
      <c r="N11" s="14">
        <f t="shared" si="1"/>
        <v>0</v>
      </c>
      <c r="O11" s="14">
        <f t="shared" si="1"/>
        <v>2</v>
      </c>
      <c r="P11" s="14">
        <f t="shared" si="1"/>
        <v>26750000</v>
      </c>
      <c r="Q11" s="14"/>
      <c r="R11" s="15"/>
    </row>
    <row r="12" spans="1:19" ht="409.5">
      <c r="A12" s="2">
        <v>1</v>
      </c>
      <c r="B12" s="17" t="s">
        <v>20</v>
      </c>
      <c r="C12" s="18" t="s">
        <v>21</v>
      </c>
      <c r="D12" s="4"/>
      <c r="E12" s="4" t="s">
        <v>22</v>
      </c>
      <c r="F12" s="4">
        <v>15750000</v>
      </c>
      <c r="G12" s="4">
        <v>1</v>
      </c>
      <c r="H12" s="4">
        <f>F12</f>
        <v>15750000</v>
      </c>
      <c r="I12" s="4">
        <v>1</v>
      </c>
      <c r="J12" s="4">
        <v>15750000</v>
      </c>
      <c r="K12" s="4"/>
      <c r="L12" s="4"/>
      <c r="M12" s="4"/>
      <c r="N12" s="4"/>
      <c r="O12" s="4">
        <v>1</v>
      </c>
      <c r="P12" s="4">
        <f>J12</f>
        <v>15750000</v>
      </c>
      <c r="Q12" s="17" t="s">
        <v>23</v>
      </c>
      <c r="R12" s="19" t="s">
        <v>24</v>
      </c>
    </row>
    <row r="13" spans="1:19" ht="336">
      <c r="A13" s="2">
        <v>2</v>
      </c>
      <c r="B13" s="17" t="s">
        <v>25</v>
      </c>
      <c r="C13" s="18" t="s">
        <v>21</v>
      </c>
      <c r="D13" s="4"/>
      <c r="E13" s="4" t="s">
        <v>26</v>
      </c>
      <c r="F13" s="4">
        <v>11000000</v>
      </c>
      <c r="G13" s="4"/>
      <c r="H13" s="4"/>
      <c r="I13" s="4"/>
      <c r="J13" s="4"/>
      <c r="K13" s="4">
        <v>1</v>
      </c>
      <c r="L13" s="4">
        <v>11000000</v>
      </c>
      <c r="M13" s="4"/>
      <c r="N13" s="4"/>
      <c r="O13" s="4">
        <v>1</v>
      </c>
      <c r="P13" s="4">
        <f>L13</f>
        <v>11000000</v>
      </c>
      <c r="Q13" s="17" t="s">
        <v>27</v>
      </c>
      <c r="R13" s="5" t="s">
        <v>28</v>
      </c>
    </row>
    <row r="14" spans="1:19">
      <c r="A14" s="68"/>
      <c r="B14" s="69"/>
      <c r="C14" s="70"/>
      <c r="D14" s="70"/>
      <c r="E14" s="70"/>
      <c r="F14" s="70"/>
      <c r="G14" s="70"/>
      <c r="H14" s="70"/>
      <c r="I14" s="70"/>
      <c r="J14" s="70"/>
      <c r="K14" s="70"/>
      <c r="L14" s="70"/>
      <c r="M14" s="70"/>
      <c r="N14" s="70"/>
      <c r="O14" s="70"/>
      <c r="P14" s="70"/>
      <c r="Q14" s="70"/>
      <c r="R14" s="71"/>
      <c r="S14" s="67"/>
    </row>
    <row r="15" spans="1:19">
      <c r="A15" s="68"/>
      <c r="B15" s="69"/>
      <c r="C15" s="70"/>
      <c r="D15" s="70"/>
      <c r="E15" s="70"/>
      <c r="F15" s="70"/>
      <c r="G15" s="70"/>
      <c r="H15" s="70"/>
      <c r="I15" s="70"/>
      <c r="J15" s="70"/>
      <c r="K15" s="70"/>
      <c r="L15" s="70"/>
      <c r="M15" s="70"/>
      <c r="N15" s="70"/>
      <c r="O15" s="70"/>
      <c r="P15" s="70"/>
      <c r="Q15" s="70"/>
      <c r="R15" s="71"/>
      <c r="S15" s="67"/>
    </row>
    <row r="16" spans="1:19">
      <c r="A16" s="68"/>
      <c r="B16" s="69"/>
      <c r="C16" s="70"/>
      <c r="D16" s="70"/>
      <c r="E16" s="70"/>
      <c r="F16" s="70"/>
      <c r="G16" s="70"/>
      <c r="H16" s="70"/>
      <c r="I16" s="70"/>
      <c r="J16" s="70"/>
      <c r="K16" s="70"/>
      <c r="L16" s="70"/>
      <c r="M16" s="70"/>
      <c r="N16" s="70"/>
      <c r="O16" s="70"/>
      <c r="P16" s="70"/>
      <c r="Q16" s="70"/>
      <c r="R16" s="71"/>
      <c r="S16" s="67"/>
    </row>
    <row r="17" spans="1:19">
      <c r="A17" s="68"/>
      <c r="B17" s="69"/>
      <c r="C17" s="70"/>
      <c r="D17" s="70"/>
      <c r="E17" s="70"/>
      <c r="F17" s="70"/>
      <c r="G17" s="70"/>
      <c r="H17" s="70"/>
      <c r="I17" s="70"/>
      <c r="J17" s="70"/>
      <c r="K17" s="70"/>
      <c r="L17" s="70"/>
      <c r="M17" s="70"/>
      <c r="N17" s="70"/>
      <c r="O17" s="70"/>
      <c r="P17" s="70"/>
      <c r="Q17" s="70"/>
      <c r="R17" s="71"/>
      <c r="S17" s="67"/>
    </row>
    <row r="18" spans="1:19">
      <c r="S18" s="67"/>
    </row>
    <row r="19" spans="1:19">
      <c r="A19" s="83"/>
      <c r="B19" s="83"/>
      <c r="C19" s="83"/>
      <c r="D19" s="83"/>
      <c r="E19" s="83"/>
      <c r="F19" s="83"/>
      <c r="G19" s="83"/>
      <c r="H19" s="83"/>
      <c r="I19" s="83"/>
      <c r="J19" s="83"/>
      <c r="K19" s="83"/>
      <c r="L19" s="83"/>
      <c r="M19" s="83"/>
      <c r="N19" s="83"/>
      <c r="O19" s="83"/>
      <c r="P19" s="83"/>
      <c r="Q19" s="83"/>
      <c r="R19" s="83"/>
      <c r="S19" s="67"/>
    </row>
    <row r="20" spans="1:19">
      <c r="A20" s="83"/>
      <c r="B20" s="83"/>
      <c r="C20" s="83"/>
      <c r="D20" s="83"/>
      <c r="E20" s="83"/>
      <c r="F20" s="83"/>
      <c r="G20" s="83"/>
      <c r="H20" s="83"/>
      <c r="I20" s="83"/>
      <c r="J20" s="83"/>
      <c r="K20" s="83"/>
      <c r="L20" s="83"/>
      <c r="M20" s="83"/>
      <c r="N20" s="83"/>
      <c r="O20" s="83"/>
      <c r="P20" s="83"/>
      <c r="Q20" s="83"/>
      <c r="R20" s="83"/>
      <c r="S20" s="67"/>
    </row>
    <row r="21" spans="1:19">
      <c r="A21" s="83"/>
      <c r="B21" s="83"/>
      <c r="C21" s="83"/>
      <c r="D21" s="83"/>
      <c r="E21" s="83"/>
      <c r="F21" s="83"/>
      <c r="G21" s="83"/>
      <c r="H21" s="83"/>
      <c r="I21" s="83"/>
      <c r="J21" s="83"/>
      <c r="K21" s="83"/>
      <c r="L21" s="83"/>
      <c r="M21" s="83"/>
      <c r="N21" s="83"/>
      <c r="O21" s="83"/>
      <c r="P21" s="83"/>
      <c r="Q21" s="83"/>
      <c r="R21" s="83"/>
      <c r="S21" s="67"/>
    </row>
    <row r="22" spans="1:19">
      <c r="A22" s="83"/>
      <c r="B22" s="83"/>
      <c r="C22" s="83"/>
      <c r="D22" s="83"/>
      <c r="E22" s="83"/>
      <c r="F22" s="83"/>
      <c r="G22" s="83"/>
      <c r="H22" s="83"/>
      <c r="I22" s="83"/>
      <c r="J22" s="83"/>
      <c r="K22" s="83"/>
      <c r="L22" s="83"/>
      <c r="M22" s="83"/>
      <c r="N22" s="83"/>
      <c r="O22" s="83"/>
      <c r="P22" s="83"/>
      <c r="Q22" s="83"/>
      <c r="R22" s="83"/>
      <c r="S22" s="67"/>
    </row>
    <row r="23" spans="1:19">
      <c r="A23" s="83"/>
      <c r="B23" s="83"/>
      <c r="C23" s="83"/>
      <c r="D23" s="83"/>
      <c r="E23" s="83"/>
      <c r="F23" s="83"/>
      <c r="G23" s="83"/>
      <c r="H23" s="83"/>
      <c r="I23" s="83"/>
      <c r="J23" s="83"/>
      <c r="K23" s="83"/>
      <c r="L23" s="83"/>
      <c r="M23" s="83"/>
      <c r="N23" s="83"/>
      <c r="O23" s="83"/>
      <c r="P23" s="83"/>
      <c r="Q23" s="83"/>
      <c r="R23" s="83"/>
      <c r="S23" s="67"/>
    </row>
    <row r="24" spans="1:19">
      <c r="A24" s="83"/>
      <c r="B24" s="83"/>
      <c r="C24" s="83"/>
      <c r="D24" s="83"/>
      <c r="E24" s="83"/>
      <c r="F24" s="83"/>
      <c r="G24" s="83"/>
      <c r="H24" s="83"/>
      <c r="I24" s="83"/>
      <c r="J24" s="83"/>
      <c r="K24" s="83"/>
      <c r="L24" s="83"/>
      <c r="M24" s="83"/>
      <c r="N24" s="83"/>
      <c r="O24" s="83"/>
      <c r="P24" s="83"/>
      <c r="Q24" s="83"/>
      <c r="R24" s="83"/>
      <c r="S24" s="75"/>
    </row>
    <row r="25" spans="1:19">
      <c r="A25" s="83"/>
      <c r="B25" s="83"/>
      <c r="C25" s="83"/>
      <c r="D25" s="83"/>
      <c r="E25" s="83"/>
      <c r="F25" s="83"/>
      <c r="G25" s="83"/>
      <c r="H25" s="83"/>
      <c r="I25" s="83"/>
      <c r="J25" s="83"/>
      <c r="K25" s="83"/>
      <c r="L25" s="83"/>
      <c r="M25" s="83"/>
      <c r="N25" s="83"/>
      <c r="O25" s="83"/>
      <c r="P25" s="83"/>
      <c r="Q25" s="83"/>
      <c r="R25" s="83"/>
    </row>
    <row r="26" spans="1:19">
      <c r="A26" s="83"/>
      <c r="B26" s="83"/>
      <c r="C26" s="83"/>
      <c r="D26" s="83"/>
      <c r="E26" s="83"/>
      <c r="F26" s="83"/>
      <c r="G26" s="83"/>
      <c r="H26" s="83"/>
      <c r="I26" s="83"/>
      <c r="J26" s="83"/>
      <c r="K26" s="83"/>
      <c r="L26" s="83"/>
      <c r="M26" s="83"/>
      <c r="N26" s="83"/>
      <c r="O26" s="83"/>
      <c r="P26" s="83"/>
      <c r="Q26" s="83"/>
      <c r="R26" s="83"/>
    </row>
  </sheetData>
  <mergeCells count="37">
    <mergeCell ref="A21:R21"/>
    <mergeCell ref="A22:R22"/>
    <mergeCell ref="A23:R23"/>
    <mergeCell ref="A24:R24"/>
    <mergeCell ref="A25:R25"/>
    <mergeCell ref="I6:I7"/>
    <mergeCell ref="A26:R26"/>
    <mergeCell ref="P6:P7"/>
    <mergeCell ref="A9:B9"/>
    <mergeCell ref="A10:B10"/>
    <mergeCell ref="A19:R19"/>
    <mergeCell ref="A20:R20"/>
    <mergeCell ref="J6:J7"/>
    <mergeCell ref="K6:K7"/>
    <mergeCell ref="L6:L7"/>
    <mergeCell ref="M6:M7"/>
    <mergeCell ref="N6:N7"/>
    <mergeCell ref="O6:O7"/>
    <mergeCell ref="R4:R7"/>
    <mergeCell ref="C5:C7"/>
    <mergeCell ref="D5:D7"/>
    <mergeCell ref="A1:R1"/>
    <mergeCell ref="A2:R2"/>
    <mergeCell ref="A4:A7"/>
    <mergeCell ref="B4:B7"/>
    <mergeCell ref="C4:D4"/>
    <mergeCell ref="E4:E7"/>
    <mergeCell ref="F4:F7"/>
    <mergeCell ref="G4:H5"/>
    <mergeCell ref="I4:P4"/>
    <mergeCell ref="Q4:Q7"/>
    <mergeCell ref="I5:J5"/>
    <mergeCell ref="K5:L5"/>
    <mergeCell ref="M5:N5"/>
    <mergeCell ref="O5:P5"/>
    <mergeCell ref="G6:G7"/>
    <mergeCell ref="H6:H7"/>
  </mergeCells>
  <printOptions horizontalCentered="1"/>
  <pageMargins left="0.31496062992125984" right="0.31496062992125984" top="0.74803149606299213" bottom="0.74803149606299213" header="0.31496062992125984" footer="0.31496062992125984"/>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view="pageBreakPreview" zoomScaleNormal="100" zoomScaleSheetLayoutView="100" workbookViewId="0">
      <pane ySplit="7" topLeftCell="A8" activePane="bottomLeft" state="frozen"/>
      <selection pane="bottomLeft" activeCell="F11" sqref="F11"/>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12.625" style="1" bestFit="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s="16" customFormat="1">
      <c r="A9" s="12"/>
      <c r="B9" s="13" t="s">
        <v>179</v>
      </c>
      <c r="C9" s="14"/>
      <c r="D9" s="14"/>
      <c r="E9" s="14"/>
      <c r="F9" s="14">
        <f t="shared" ref="F9:P9" si="0">SUM(F10:F15)</f>
        <v>34691000</v>
      </c>
      <c r="G9" s="14">
        <f t="shared" si="0"/>
        <v>0</v>
      </c>
      <c r="H9" s="14">
        <f t="shared" si="0"/>
        <v>0</v>
      </c>
      <c r="I9" s="14">
        <f t="shared" si="0"/>
        <v>3</v>
      </c>
      <c r="J9" s="14">
        <f t="shared" si="0"/>
        <v>9691000</v>
      </c>
      <c r="K9" s="14">
        <f t="shared" si="0"/>
        <v>2</v>
      </c>
      <c r="L9" s="14">
        <f t="shared" si="0"/>
        <v>7000000</v>
      </c>
      <c r="M9" s="14">
        <f t="shared" si="0"/>
        <v>1</v>
      </c>
      <c r="N9" s="14">
        <f t="shared" si="0"/>
        <v>18000000</v>
      </c>
      <c r="O9" s="14">
        <f t="shared" si="0"/>
        <v>6</v>
      </c>
      <c r="P9" s="14">
        <f t="shared" si="0"/>
        <v>34691000</v>
      </c>
      <c r="Q9" s="14"/>
      <c r="R9" s="15"/>
    </row>
    <row r="10" spans="1:19" ht="72">
      <c r="A10" s="2">
        <v>1</v>
      </c>
      <c r="B10" s="17" t="s">
        <v>180</v>
      </c>
      <c r="C10" s="18" t="s">
        <v>21</v>
      </c>
      <c r="D10" s="21"/>
      <c r="E10" s="21" t="s">
        <v>26</v>
      </c>
      <c r="F10" s="21">
        <v>1246560</v>
      </c>
      <c r="G10" s="21"/>
      <c r="H10" s="21"/>
      <c r="I10" s="21">
        <v>1</v>
      </c>
      <c r="J10" s="21">
        <f>I10*F10</f>
        <v>1246560</v>
      </c>
      <c r="K10" s="21"/>
      <c r="L10" s="21"/>
      <c r="M10" s="21"/>
      <c r="N10" s="21"/>
      <c r="O10" s="21">
        <v>1</v>
      </c>
      <c r="P10" s="21">
        <f>J10</f>
        <v>1246560</v>
      </c>
      <c r="Q10" s="21" t="s">
        <v>181</v>
      </c>
      <c r="R10" s="22" t="s">
        <v>182</v>
      </c>
    </row>
    <row r="11" spans="1:19" ht="96">
      <c r="A11" s="2">
        <v>2</v>
      </c>
      <c r="B11" s="17" t="s">
        <v>183</v>
      </c>
      <c r="C11" s="18" t="s">
        <v>21</v>
      </c>
      <c r="D11" s="21"/>
      <c r="E11" s="21" t="s">
        <v>26</v>
      </c>
      <c r="F11" s="21">
        <v>4825000</v>
      </c>
      <c r="G11" s="21"/>
      <c r="H11" s="21"/>
      <c r="I11" s="21">
        <v>1</v>
      </c>
      <c r="J11" s="21">
        <v>4825000</v>
      </c>
      <c r="K11" s="21"/>
      <c r="L11" s="21"/>
      <c r="M11" s="21"/>
      <c r="N11" s="21"/>
      <c r="O11" s="21">
        <v>1</v>
      </c>
      <c r="P11" s="21">
        <f>J11</f>
        <v>4825000</v>
      </c>
      <c r="Q11" s="21" t="s">
        <v>184</v>
      </c>
      <c r="R11" s="22" t="s">
        <v>185</v>
      </c>
    </row>
    <row r="12" spans="1:19" ht="120">
      <c r="A12" s="2">
        <v>3</v>
      </c>
      <c r="B12" s="17" t="s">
        <v>186</v>
      </c>
      <c r="C12" s="18" t="s">
        <v>21</v>
      </c>
      <c r="D12" s="21"/>
      <c r="E12" s="21" t="s">
        <v>26</v>
      </c>
      <c r="F12" s="21">
        <v>3619440</v>
      </c>
      <c r="G12" s="21"/>
      <c r="H12" s="21"/>
      <c r="I12" s="21">
        <v>1</v>
      </c>
      <c r="J12" s="21">
        <v>3619440</v>
      </c>
      <c r="K12" s="21"/>
      <c r="L12" s="21"/>
      <c r="M12" s="21"/>
      <c r="N12" s="21"/>
      <c r="O12" s="21">
        <v>1</v>
      </c>
      <c r="P12" s="21">
        <f>J12</f>
        <v>3619440</v>
      </c>
      <c r="Q12" s="21" t="s">
        <v>181</v>
      </c>
      <c r="R12" s="22" t="s">
        <v>187</v>
      </c>
    </row>
    <row r="13" spans="1:19" ht="384">
      <c r="A13" s="2">
        <v>4</v>
      </c>
      <c r="B13" s="17" t="s">
        <v>188</v>
      </c>
      <c r="C13" s="18" t="s">
        <v>21</v>
      </c>
      <c r="D13" s="21"/>
      <c r="E13" s="21" t="s">
        <v>26</v>
      </c>
      <c r="F13" s="21">
        <v>3500000</v>
      </c>
      <c r="G13" s="21"/>
      <c r="H13" s="21"/>
      <c r="I13" s="21"/>
      <c r="J13" s="21"/>
      <c r="K13" s="21">
        <v>1</v>
      </c>
      <c r="L13" s="21">
        <v>3500000</v>
      </c>
      <c r="M13" s="21"/>
      <c r="N13" s="21"/>
      <c r="O13" s="21">
        <v>1</v>
      </c>
      <c r="P13" s="21">
        <v>3500000</v>
      </c>
      <c r="Q13" s="21" t="s">
        <v>189</v>
      </c>
      <c r="R13" s="54" t="s">
        <v>190</v>
      </c>
    </row>
    <row r="14" spans="1:19" ht="240">
      <c r="A14" s="2">
        <v>5</v>
      </c>
      <c r="B14" s="17" t="s">
        <v>191</v>
      </c>
      <c r="C14" s="18" t="s">
        <v>21</v>
      </c>
      <c r="D14" s="21"/>
      <c r="E14" s="21" t="s">
        <v>26</v>
      </c>
      <c r="F14" s="21">
        <v>3500000</v>
      </c>
      <c r="G14" s="21"/>
      <c r="H14" s="21"/>
      <c r="I14" s="21"/>
      <c r="J14" s="21"/>
      <c r="K14" s="21">
        <v>1</v>
      </c>
      <c r="L14" s="21">
        <v>3500000</v>
      </c>
      <c r="M14" s="21"/>
      <c r="N14" s="21"/>
      <c r="O14" s="21">
        <v>1</v>
      </c>
      <c r="P14" s="21">
        <v>3500000</v>
      </c>
      <c r="Q14" s="21" t="s">
        <v>192</v>
      </c>
      <c r="R14" s="54" t="s">
        <v>193</v>
      </c>
      <c r="S14" s="67"/>
    </row>
    <row r="15" spans="1:19" ht="192">
      <c r="A15" s="2">
        <v>6</v>
      </c>
      <c r="B15" s="17" t="s">
        <v>194</v>
      </c>
      <c r="C15" s="18" t="s">
        <v>21</v>
      </c>
      <c r="D15" s="21"/>
      <c r="E15" s="21" t="s">
        <v>26</v>
      </c>
      <c r="F15" s="21">
        <v>18000000</v>
      </c>
      <c r="G15" s="21"/>
      <c r="H15" s="21"/>
      <c r="I15" s="21"/>
      <c r="J15" s="21"/>
      <c r="K15" s="21"/>
      <c r="L15" s="21"/>
      <c r="M15" s="21">
        <v>1</v>
      </c>
      <c r="N15" s="21">
        <v>18000000</v>
      </c>
      <c r="O15" s="21">
        <v>1</v>
      </c>
      <c r="P15" s="21">
        <v>18000000</v>
      </c>
      <c r="Q15" s="21"/>
      <c r="R15" s="54" t="s">
        <v>195</v>
      </c>
      <c r="S15" s="67"/>
    </row>
    <row r="16" spans="1:19">
      <c r="A16" s="68"/>
      <c r="B16" s="69"/>
      <c r="C16" s="70"/>
      <c r="D16" s="70"/>
      <c r="E16" s="70"/>
      <c r="F16" s="70"/>
      <c r="G16" s="70"/>
      <c r="H16" s="70"/>
      <c r="I16" s="70"/>
      <c r="J16" s="70"/>
      <c r="K16" s="70"/>
      <c r="L16" s="70"/>
      <c r="M16" s="70"/>
      <c r="N16" s="70"/>
      <c r="O16" s="70"/>
      <c r="P16" s="70"/>
      <c r="Q16" s="70"/>
      <c r="R16" s="71"/>
      <c r="S16" s="67"/>
    </row>
    <row r="17" spans="1:19">
      <c r="A17" s="68"/>
      <c r="B17" s="69"/>
      <c r="C17" s="70"/>
      <c r="D17" s="70"/>
      <c r="E17" s="70"/>
      <c r="F17" s="70"/>
      <c r="G17" s="70"/>
      <c r="H17" s="70"/>
      <c r="I17" s="70"/>
      <c r="J17" s="70"/>
      <c r="K17" s="70"/>
      <c r="L17" s="70"/>
      <c r="M17" s="70"/>
      <c r="N17" s="70"/>
      <c r="O17" s="70"/>
      <c r="P17" s="70"/>
      <c r="Q17" s="70"/>
      <c r="R17" s="71"/>
      <c r="S17" s="67"/>
    </row>
    <row r="18" spans="1:19">
      <c r="A18" s="68"/>
      <c r="B18" s="69"/>
      <c r="C18" s="70"/>
      <c r="D18" s="70"/>
      <c r="E18" s="70"/>
      <c r="F18" s="70"/>
      <c r="G18" s="70"/>
      <c r="H18" s="70"/>
      <c r="I18" s="70"/>
      <c r="J18" s="70"/>
      <c r="K18" s="70"/>
      <c r="L18" s="70"/>
      <c r="M18" s="70"/>
      <c r="N18" s="70"/>
      <c r="O18" s="70"/>
      <c r="P18" s="70"/>
      <c r="Q18" s="70"/>
      <c r="R18" s="71"/>
      <c r="S18" s="67"/>
    </row>
    <row r="19" spans="1:19">
      <c r="A19" s="68"/>
      <c r="B19" s="69"/>
      <c r="C19" s="70"/>
      <c r="D19" s="70"/>
      <c r="E19" s="70"/>
      <c r="F19" s="70"/>
      <c r="G19" s="70"/>
      <c r="H19" s="70"/>
      <c r="I19" s="70"/>
      <c r="J19" s="70"/>
      <c r="K19" s="70"/>
      <c r="L19" s="70"/>
      <c r="M19" s="70"/>
      <c r="N19" s="70"/>
      <c r="O19" s="70"/>
      <c r="P19" s="70"/>
      <c r="Q19" s="70"/>
      <c r="R19" s="71"/>
      <c r="S19" s="67"/>
    </row>
    <row r="20" spans="1:19">
      <c r="A20" s="68"/>
      <c r="B20" s="69"/>
      <c r="C20" s="70"/>
      <c r="D20" s="70"/>
      <c r="E20" s="70"/>
      <c r="F20" s="70"/>
      <c r="G20" s="70"/>
      <c r="H20" s="70"/>
      <c r="I20" s="70"/>
      <c r="J20" s="70"/>
      <c r="K20" s="70"/>
      <c r="L20" s="70"/>
      <c r="M20" s="70"/>
      <c r="N20" s="70"/>
      <c r="O20" s="70"/>
      <c r="P20" s="70"/>
      <c r="Q20" s="70"/>
      <c r="R20" s="71"/>
      <c r="S20" s="67"/>
    </row>
    <row r="21" spans="1:19">
      <c r="S21" s="67"/>
    </row>
    <row r="22" spans="1:19">
      <c r="A22" s="83"/>
      <c r="B22" s="83"/>
      <c r="C22" s="83"/>
      <c r="D22" s="83"/>
      <c r="E22" s="83"/>
      <c r="F22" s="83"/>
      <c r="G22" s="83"/>
      <c r="H22" s="83"/>
      <c r="I22" s="83"/>
      <c r="J22" s="83"/>
      <c r="K22" s="83"/>
      <c r="L22" s="83"/>
      <c r="M22" s="83"/>
      <c r="N22" s="83"/>
      <c r="O22" s="83"/>
      <c r="P22" s="83"/>
      <c r="Q22" s="83"/>
      <c r="R22" s="83"/>
      <c r="S22" s="67"/>
    </row>
    <row r="23" spans="1:19">
      <c r="A23" s="83"/>
      <c r="B23" s="83"/>
      <c r="C23" s="83"/>
      <c r="D23" s="83"/>
      <c r="E23" s="83"/>
      <c r="F23" s="83"/>
      <c r="G23" s="83"/>
      <c r="H23" s="83"/>
      <c r="I23" s="83"/>
      <c r="J23" s="83"/>
      <c r="K23" s="83"/>
      <c r="L23" s="83"/>
      <c r="M23" s="83"/>
      <c r="N23" s="83"/>
      <c r="O23" s="83"/>
      <c r="P23" s="83"/>
      <c r="Q23" s="83"/>
      <c r="R23" s="83"/>
      <c r="S23" s="67"/>
    </row>
    <row r="24" spans="1:19">
      <c r="A24" s="83"/>
      <c r="B24" s="83"/>
      <c r="C24" s="83"/>
      <c r="D24" s="83"/>
      <c r="E24" s="83"/>
      <c r="F24" s="83"/>
      <c r="G24" s="83"/>
      <c r="H24" s="83"/>
      <c r="I24" s="83"/>
      <c r="J24" s="83"/>
      <c r="K24" s="83"/>
      <c r="L24" s="83"/>
      <c r="M24" s="83"/>
      <c r="N24" s="83"/>
      <c r="O24" s="83"/>
      <c r="P24" s="83"/>
      <c r="Q24" s="83"/>
      <c r="R24" s="83"/>
      <c r="S24" s="67"/>
    </row>
    <row r="25" spans="1:19">
      <c r="A25" s="83"/>
      <c r="B25" s="83"/>
      <c r="C25" s="83"/>
      <c r="D25" s="83"/>
      <c r="E25" s="83"/>
      <c r="F25" s="83"/>
      <c r="G25" s="83"/>
      <c r="H25" s="83"/>
      <c r="I25" s="83"/>
      <c r="J25" s="83"/>
      <c r="K25" s="83"/>
      <c r="L25" s="83"/>
      <c r="M25" s="83"/>
      <c r="N25" s="83"/>
      <c r="O25" s="83"/>
      <c r="P25" s="83"/>
      <c r="Q25" s="83"/>
      <c r="R25" s="83"/>
      <c r="S25" s="67"/>
    </row>
    <row r="26" spans="1:19">
      <c r="A26" s="83"/>
      <c r="B26" s="83"/>
      <c r="C26" s="83"/>
      <c r="D26" s="83"/>
      <c r="E26" s="83"/>
      <c r="F26" s="83"/>
      <c r="G26" s="83"/>
      <c r="H26" s="83"/>
      <c r="I26" s="83"/>
      <c r="J26" s="83"/>
      <c r="K26" s="83"/>
      <c r="L26" s="83"/>
      <c r="M26" s="83"/>
      <c r="N26" s="83"/>
      <c r="O26" s="83"/>
      <c r="P26" s="83"/>
      <c r="Q26" s="83"/>
      <c r="R26" s="83"/>
      <c r="S26" s="67"/>
    </row>
    <row r="27" spans="1:19">
      <c r="A27" s="83"/>
      <c r="B27" s="83"/>
      <c r="C27" s="83"/>
      <c r="D27" s="83"/>
      <c r="E27" s="83"/>
      <c r="F27" s="83"/>
      <c r="G27" s="83"/>
      <c r="H27" s="83"/>
      <c r="I27" s="83"/>
      <c r="J27" s="83"/>
      <c r="K27" s="83"/>
      <c r="L27" s="83"/>
      <c r="M27" s="83"/>
      <c r="N27" s="83"/>
      <c r="O27" s="83"/>
      <c r="P27" s="83"/>
      <c r="Q27" s="83"/>
      <c r="R27" s="83"/>
      <c r="S27" s="75"/>
    </row>
    <row r="28" spans="1:19">
      <c r="A28" s="83"/>
      <c r="B28" s="83"/>
      <c r="C28" s="83"/>
      <c r="D28" s="83"/>
      <c r="E28" s="83"/>
      <c r="F28" s="83"/>
      <c r="G28" s="83"/>
      <c r="H28" s="83"/>
      <c r="I28" s="83"/>
      <c r="J28" s="83"/>
      <c r="K28" s="83"/>
      <c r="L28" s="83"/>
      <c r="M28" s="83"/>
      <c r="N28" s="83"/>
      <c r="O28" s="83"/>
      <c r="P28" s="83"/>
      <c r="Q28" s="83"/>
      <c r="R28" s="83"/>
    </row>
    <row r="29" spans="1:19">
      <c r="A29" s="83"/>
      <c r="B29" s="83"/>
      <c r="C29" s="83"/>
      <c r="D29" s="83"/>
      <c r="E29" s="83"/>
      <c r="F29" s="83"/>
      <c r="G29" s="83"/>
      <c r="H29" s="83"/>
      <c r="I29" s="83"/>
      <c r="J29" s="83"/>
      <c r="K29" s="83"/>
      <c r="L29" s="83"/>
      <c r="M29" s="83"/>
      <c r="N29" s="83"/>
      <c r="O29" s="83"/>
      <c r="P29" s="83"/>
      <c r="Q29" s="83"/>
      <c r="R29" s="83"/>
    </row>
  </sheetData>
  <mergeCells count="35">
    <mergeCell ref="A24:R24"/>
    <mergeCell ref="A25:R25"/>
    <mergeCell ref="A26:R26"/>
    <mergeCell ref="A27:R27"/>
    <mergeCell ref="A28:R28"/>
    <mergeCell ref="A29:R29"/>
    <mergeCell ref="P6:P7"/>
    <mergeCell ref="A22:R22"/>
    <mergeCell ref="A23:R23"/>
    <mergeCell ref="J6:J7"/>
    <mergeCell ref="K6:K7"/>
    <mergeCell ref="L6:L7"/>
    <mergeCell ref="M6:M7"/>
    <mergeCell ref="N6:N7"/>
    <mergeCell ref="O6:O7"/>
    <mergeCell ref="R4:R7"/>
    <mergeCell ref="C5:C7"/>
    <mergeCell ref="D5:D7"/>
    <mergeCell ref="I5:J5"/>
    <mergeCell ref="K5:L5"/>
    <mergeCell ref="M5:N5"/>
    <mergeCell ref="O5:P5"/>
    <mergeCell ref="G6:G7"/>
    <mergeCell ref="H6:H7"/>
    <mergeCell ref="I6:I7"/>
    <mergeCell ref="A1:R1"/>
    <mergeCell ref="A2:R2"/>
    <mergeCell ref="A4:A7"/>
    <mergeCell ref="B4:B7"/>
    <mergeCell ref="C4:D4"/>
    <mergeCell ref="E4:E7"/>
    <mergeCell ref="F4:F7"/>
    <mergeCell ref="G4:H5"/>
    <mergeCell ref="I4:P4"/>
    <mergeCell ref="Q4:Q7"/>
  </mergeCells>
  <printOptions horizontalCentered="1"/>
  <pageMargins left="0.31496062992125984" right="0.31496062992125984" top="0.74803149606299213" bottom="0.74803149606299213" header="0.31496062992125984" footer="0.31496062992125984"/>
  <pageSetup paperSize="9" scale="42" orientation="landscape" r:id="rId1"/>
  <rowBreaks count="1" manualBreakCount="1">
    <brk id="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BreakPreview" zoomScaleNormal="100" zoomScaleSheetLayoutView="100" workbookViewId="0">
      <pane ySplit="7" topLeftCell="A8" activePane="bottomLeft" state="frozen"/>
      <selection pane="bottomLeft" activeCell="A18" sqref="A18:R18"/>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12.625" style="1" bestFit="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s="48" customFormat="1">
      <c r="A9" s="43"/>
      <c r="B9" s="44" t="s">
        <v>134</v>
      </c>
      <c r="C9" s="45"/>
      <c r="D9" s="46"/>
      <c r="E9" s="46"/>
      <c r="F9" s="46">
        <f>SUM(F10)</f>
        <v>1200000</v>
      </c>
      <c r="G9" s="46">
        <f>SUM(G10)</f>
        <v>0</v>
      </c>
      <c r="H9" s="46">
        <f t="shared" ref="H9:P9" si="0">SUM(H10)</f>
        <v>0</v>
      </c>
      <c r="I9" s="46">
        <f t="shared" si="0"/>
        <v>1</v>
      </c>
      <c r="J9" s="46">
        <f t="shared" si="0"/>
        <v>1200000</v>
      </c>
      <c r="K9" s="46">
        <f t="shared" si="0"/>
        <v>0</v>
      </c>
      <c r="L9" s="46">
        <f t="shared" si="0"/>
        <v>0</v>
      </c>
      <c r="M9" s="46">
        <f t="shared" si="0"/>
        <v>0</v>
      </c>
      <c r="N9" s="46">
        <f t="shared" si="0"/>
        <v>0</v>
      </c>
      <c r="O9" s="46">
        <f t="shared" si="0"/>
        <v>1</v>
      </c>
      <c r="P9" s="46">
        <f t="shared" si="0"/>
        <v>1200000</v>
      </c>
      <c r="Q9" s="46"/>
      <c r="R9" s="47"/>
    </row>
    <row r="10" spans="1:19" ht="216">
      <c r="A10" s="2">
        <v>1</v>
      </c>
      <c r="B10" s="17" t="s">
        <v>135</v>
      </c>
      <c r="C10" s="18" t="s">
        <v>21</v>
      </c>
      <c r="D10" s="4"/>
      <c r="E10" s="21" t="s">
        <v>26</v>
      </c>
      <c r="F10" s="21">
        <v>1200000</v>
      </c>
      <c r="G10" s="4"/>
      <c r="H10" s="4"/>
      <c r="I10" s="21">
        <v>1</v>
      </c>
      <c r="J10" s="21">
        <v>1200000</v>
      </c>
      <c r="K10" s="21"/>
      <c r="L10" s="21"/>
      <c r="M10" s="21"/>
      <c r="N10" s="21"/>
      <c r="O10" s="21">
        <v>1</v>
      </c>
      <c r="P10" s="21">
        <v>1200000</v>
      </c>
      <c r="Q10" s="21" t="s">
        <v>136</v>
      </c>
      <c r="R10" s="5" t="s">
        <v>137</v>
      </c>
    </row>
    <row r="11" spans="1:19">
      <c r="A11" s="68"/>
      <c r="B11" s="69"/>
      <c r="C11" s="70"/>
      <c r="D11" s="70"/>
      <c r="E11" s="70"/>
      <c r="F11" s="70"/>
      <c r="G11" s="70"/>
      <c r="H11" s="70"/>
      <c r="I11" s="70"/>
      <c r="J11" s="70"/>
      <c r="K11" s="70"/>
      <c r="L11" s="70"/>
      <c r="M11" s="70"/>
      <c r="N11" s="70"/>
      <c r="O11" s="70"/>
      <c r="P11" s="70"/>
      <c r="Q11" s="70"/>
      <c r="R11" s="71"/>
      <c r="S11" s="67"/>
    </row>
    <row r="12" spans="1:19">
      <c r="A12" s="68"/>
      <c r="B12" s="69"/>
      <c r="C12" s="70"/>
      <c r="D12" s="70"/>
      <c r="E12" s="70"/>
      <c r="F12" s="70"/>
      <c r="G12" s="70"/>
      <c r="H12" s="70"/>
      <c r="I12" s="70"/>
      <c r="J12" s="70"/>
      <c r="K12" s="70"/>
      <c r="L12" s="70"/>
      <c r="M12" s="70"/>
      <c r="N12" s="70"/>
      <c r="O12" s="70"/>
      <c r="P12" s="70"/>
      <c r="Q12" s="70"/>
      <c r="R12" s="71"/>
      <c r="S12" s="67"/>
    </row>
    <row r="13" spans="1:19">
      <c r="A13" s="68"/>
      <c r="B13" s="69"/>
      <c r="C13" s="70"/>
      <c r="D13" s="70"/>
      <c r="E13" s="70"/>
      <c r="F13" s="70"/>
      <c r="G13" s="70"/>
      <c r="H13" s="70"/>
      <c r="I13" s="70"/>
      <c r="J13" s="70"/>
      <c r="K13" s="70"/>
      <c r="L13" s="70"/>
      <c r="M13" s="70"/>
      <c r="N13" s="70"/>
      <c r="O13" s="70"/>
      <c r="P13" s="70"/>
      <c r="Q13" s="70"/>
      <c r="R13" s="71"/>
      <c r="S13" s="67"/>
    </row>
    <row r="14" spans="1:19">
      <c r="A14" s="68"/>
      <c r="B14" s="69"/>
      <c r="C14" s="70"/>
      <c r="D14" s="70"/>
      <c r="E14" s="70"/>
      <c r="F14" s="70"/>
      <c r="G14" s="70"/>
      <c r="H14" s="70"/>
      <c r="I14" s="70"/>
      <c r="J14" s="70"/>
      <c r="K14" s="70"/>
      <c r="L14" s="70"/>
      <c r="M14" s="70"/>
      <c r="N14" s="70"/>
      <c r="O14" s="70"/>
      <c r="P14" s="70"/>
      <c r="Q14" s="70"/>
      <c r="R14" s="71"/>
      <c r="S14" s="67"/>
    </row>
    <row r="15" spans="1:19">
      <c r="S15" s="67"/>
    </row>
    <row r="16" spans="1:19">
      <c r="A16" s="83"/>
      <c r="B16" s="83"/>
      <c r="C16" s="83"/>
      <c r="D16" s="83"/>
      <c r="E16" s="83"/>
      <c r="F16" s="83"/>
      <c r="G16" s="83"/>
      <c r="H16" s="83"/>
      <c r="I16" s="83"/>
      <c r="J16" s="83"/>
      <c r="K16" s="83"/>
      <c r="L16" s="83"/>
      <c r="M16" s="83"/>
      <c r="N16" s="83"/>
      <c r="O16" s="83"/>
      <c r="P16" s="83"/>
      <c r="Q16" s="83"/>
      <c r="R16" s="83"/>
      <c r="S16" s="67"/>
    </row>
    <row r="17" spans="1:19">
      <c r="A17" s="83"/>
      <c r="B17" s="83"/>
      <c r="C17" s="83"/>
      <c r="D17" s="83"/>
      <c r="E17" s="83"/>
      <c r="F17" s="83"/>
      <c r="G17" s="83"/>
      <c r="H17" s="83"/>
      <c r="I17" s="83"/>
      <c r="J17" s="83"/>
      <c r="K17" s="83"/>
      <c r="L17" s="83"/>
      <c r="M17" s="83"/>
      <c r="N17" s="83"/>
      <c r="O17" s="83"/>
      <c r="P17" s="83"/>
      <c r="Q17" s="83"/>
      <c r="R17" s="83"/>
      <c r="S17" s="67"/>
    </row>
    <row r="18" spans="1:19">
      <c r="A18" s="83"/>
      <c r="B18" s="83"/>
      <c r="C18" s="83"/>
      <c r="D18" s="83"/>
      <c r="E18" s="83"/>
      <c r="F18" s="83"/>
      <c r="G18" s="83"/>
      <c r="H18" s="83"/>
      <c r="I18" s="83"/>
      <c r="J18" s="83"/>
      <c r="K18" s="83"/>
      <c r="L18" s="83"/>
      <c r="M18" s="83"/>
      <c r="N18" s="83"/>
      <c r="O18" s="83"/>
      <c r="P18" s="83"/>
      <c r="Q18" s="83"/>
      <c r="R18" s="83"/>
      <c r="S18" s="67"/>
    </row>
    <row r="19" spans="1:19">
      <c r="A19" s="83"/>
      <c r="B19" s="83"/>
      <c r="C19" s="83"/>
      <c r="D19" s="83"/>
      <c r="E19" s="83"/>
      <c r="F19" s="83"/>
      <c r="G19" s="83"/>
      <c r="H19" s="83"/>
      <c r="I19" s="83"/>
      <c r="J19" s="83"/>
      <c r="K19" s="83"/>
      <c r="L19" s="83"/>
      <c r="M19" s="83"/>
      <c r="N19" s="83"/>
      <c r="O19" s="83"/>
      <c r="P19" s="83"/>
      <c r="Q19" s="83"/>
      <c r="R19" s="83"/>
      <c r="S19" s="67"/>
    </row>
    <row r="20" spans="1:19">
      <c r="A20" s="83"/>
      <c r="B20" s="83"/>
      <c r="C20" s="83"/>
      <c r="D20" s="83"/>
      <c r="E20" s="83"/>
      <c r="F20" s="83"/>
      <c r="G20" s="83"/>
      <c r="H20" s="83"/>
      <c r="I20" s="83"/>
      <c r="J20" s="83"/>
      <c r="K20" s="83"/>
      <c r="L20" s="83"/>
      <c r="M20" s="83"/>
      <c r="N20" s="83"/>
      <c r="O20" s="83"/>
      <c r="P20" s="83"/>
      <c r="Q20" s="83"/>
      <c r="R20" s="83"/>
      <c r="S20" s="67"/>
    </row>
    <row r="21" spans="1:19">
      <c r="A21" s="83"/>
      <c r="B21" s="83"/>
      <c r="C21" s="83"/>
      <c r="D21" s="83"/>
      <c r="E21" s="83"/>
      <c r="F21" s="83"/>
      <c r="G21" s="83"/>
      <c r="H21" s="83"/>
      <c r="I21" s="83"/>
      <c r="J21" s="83"/>
      <c r="K21" s="83"/>
      <c r="L21" s="83"/>
      <c r="M21" s="83"/>
      <c r="N21" s="83"/>
      <c r="O21" s="83"/>
      <c r="P21" s="83"/>
      <c r="Q21" s="83"/>
      <c r="R21" s="83"/>
      <c r="S21" s="75"/>
    </row>
    <row r="22" spans="1:19">
      <c r="A22" s="83"/>
      <c r="B22" s="83"/>
      <c r="C22" s="83"/>
      <c r="D22" s="83"/>
      <c r="E22" s="83"/>
      <c r="F22" s="83"/>
      <c r="G22" s="83"/>
      <c r="H22" s="83"/>
      <c r="I22" s="83"/>
      <c r="J22" s="83"/>
      <c r="K22" s="83"/>
      <c r="L22" s="83"/>
      <c r="M22" s="83"/>
      <c r="N22" s="83"/>
      <c r="O22" s="83"/>
      <c r="P22" s="83"/>
      <c r="Q22" s="83"/>
      <c r="R22" s="83"/>
    </row>
    <row r="23" spans="1:19">
      <c r="A23" s="83"/>
      <c r="B23" s="83"/>
      <c r="C23" s="83"/>
      <c r="D23" s="83"/>
      <c r="E23" s="83"/>
      <c r="F23" s="83"/>
      <c r="G23" s="83"/>
      <c r="H23" s="83"/>
      <c r="I23" s="83"/>
      <c r="J23" s="83"/>
      <c r="K23" s="83"/>
      <c r="L23" s="83"/>
      <c r="M23" s="83"/>
      <c r="N23" s="83"/>
      <c r="O23" s="83"/>
      <c r="P23" s="83"/>
      <c r="Q23" s="83"/>
      <c r="R23" s="83"/>
    </row>
  </sheetData>
  <mergeCells count="35">
    <mergeCell ref="A18:R18"/>
    <mergeCell ref="A19:R19"/>
    <mergeCell ref="A20:R20"/>
    <mergeCell ref="A21:R21"/>
    <mergeCell ref="A22:R22"/>
    <mergeCell ref="A23:R23"/>
    <mergeCell ref="P6:P7"/>
    <mergeCell ref="A16:R16"/>
    <mergeCell ref="A17:R17"/>
    <mergeCell ref="J6:J7"/>
    <mergeCell ref="K6:K7"/>
    <mergeCell ref="L6:L7"/>
    <mergeCell ref="M6:M7"/>
    <mergeCell ref="N6:N7"/>
    <mergeCell ref="O6:O7"/>
    <mergeCell ref="R4:R7"/>
    <mergeCell ref="C5:C7"/>
    <mergeCell ref="D5:D7"/>
    <mergeCell ref="I5:J5"/>
    <mergeCell ref="K5:L5"/>
    <mergeCell ref="M5:N5"/>
    <mergeCell ref="O5:P5"/>
    <mergeCell ref="G6:G7"/>
    <mergeCell ref="H6:H7"/>
    <mergeCell ref="I6:I7"/>
    <mergeCell ref="A1:R1"/>
    <mergeCell ref="A2:R2"/>
    <mergeCell ref="A4:A7"/>
    <mergeCell ref="B4:B7"/>
    <mergeCell ref="C4:D4"/>
    <mergeCell ref="E4:E7"/>
    <mergeCell ref="F4:F7"/>
    <mergeCell ref="G4:H5"/>
    <mergeCell ref="I4:P4"/>
    <mergeCell ref="Q4:Q7"/>
  </mergeCells>
  <printOptions horizontalCentered="1"/>
  <pageMargins left="0.31496062992125984" right="0.31496062992125984" top="0.74803149606299213" bottom="0.74803149606299213" header="0.31496062992125984" footer="0.31496062992125984"/>
  <pageSetup paperSize="9" scale="42" orientation="landscape" r:id="rId1"/>
  <rowBreaks count="1" manualBreakCount="1">
    <brk id="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zoomScaleNormal="100" zoomScaleSheetLayoutView="100" workbookViewId="0">
      <pane ySplit="7" topLeftCell="A8" activePane="bottomLeft" state="frozen"/>
      <selection pane="bottomLeft" activeCell="G12" sqref="G12"/>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11.125" style="1" bestFit="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hidden="1">
      <c r="A9" s="84" t="s">
        <v>17</v>
      </c>
      <c r="B9" s="84"/>
      <c r="C9" s="6"/>
      <c r="D9" s="6"/>
      <c r="E9" s="6"/>
      <c r="F9" s="6" t="e">
        <f>F10+#REF!</f>
        <v>#REF!</v>
      </c>
      <c r="G9" s="6" t="e">
        <f>G10+#REF!</f>
        <v>#REF!</v>
      </c>
      <c r="H9" s="6" t="e">
        <f>H10+#REF!</f>
        <v>#REF!</v>
      </c>
      <c r="I9" s="6" t="e">
        <f>I10+#REF!</f>
        <v>#REF!</v>
      </c>
      <c r="J9" s="6" t="e">
        <f>J10+#REF!</f>
        <v>#REF!</v>
      </c>
      <c r="K9" s="6" t="e">
        <f>K10+#REF!</f>
        <v>#REF!</v>
      </c>
      <c r="L9" s="6" t="e">
        <f>L10+#REF!</f>
        <v>#REF!</v>
      </c>
      <c r="M9" s="6" t="e">
        <f>M10+#REF!</f>
        <v>#REF!</v>
      </c>
      <c r="N9" s="6" t="e">
        <f>N10+#REF!</f>
        <v>#REF!</v>
      </c>
      <c r="O9" s="6" t="e">
        <f>O10+#REF!</f>
        <v>#REF!</v>
      </c>
      <c r="P9" s="6" t="e">
        <f>P10+#REF!</f>
        <v>#REF!</v>
      </c>
      <c r="Q9" s="6"/>
      <c r="R9" s="7"/>
    </row>
    <row r="10" spans="1:19" s="11" customFormat="1" hidden="1">
      <c r="A10" s="85" t="s">
        <v>18</v>
      </c>
      <c r="B10" s="85"/>
      <c r="C10" s="8"/>
      <c r="D10" s="8"/>
      <c r="E10" s="8"/>
      <c r="F10" s="8" t="e">
        <f>#REF!+#REF!+#REF!</f>
        <v>#REF!</v>
      </c>
      <c r="G10" s="8" t="e">
        <f>#REF!+#REF!+#REF!</f>
        <v>#REF!</v>
      </c>
      <c r="H10" s="8" t="e">
        <f>#REF!+#REF!+#REF!</f>
        <v>#REF!</v>
      </c>
      <c r="I10" s="8" t="e">
        <f>#REF!+#REF!+#REF!</f>
        <v>#REF!</v>
      </c>
      <c r="J10" s="8" t="e">
        <f>#REF!+#REF!+#REF!</f>
        <v>#REF!</v>
      </c>
      <c r="K10" s="8" t="e">
        <f>#REF!+#REF!+#REF!</f>
        <v>#REF!</v>
      </c>
      <c r="L10" s="8" t="e">
        <f>#REF!+#REF!+#REF!</f>
        <v>#REF!</v>
      </c>
      <c r="M10" s="8" t="e">
        <f>#REF!+#REF!+#REF!</f>
        <v>#REF!</v>
      </c>
      <c r="N10" s="8" t="e">
        <f>#REF!+#REF!+#REF!</f>
        <v>#REF!</v>
      </c>
      <c r="O10" s="8" t="e">
        <f>#REF!+#REF!+#REF!</f>
        <v>#REF!</v>
      </c>
      <c r="P10" s="8" t="e">
        <f>#REF!+#REF!+#REF!</f>
        <v>#REF!</v>
      </c>
      <c r="Q10" s="8"/>
      <c r="R10" s="9"/>
      <c r="S10" s="10"/>
    </row>
    <row r="11" spans="1:19" s="48" customFormat="1">
      <c r="A11" s="43"/>
      <c r="B11" s="44" t="s">
        <v>164</v>
      </c>
      <c r="C11" s="57"/>
      <c r="D11" s="46"/>
      <c r="E11" s="46"/>
      <c r="F11" s="46">
        <f>SUM(F12)</f>
        <v>530000</v>
      </c>
      <c r="G11" s="46">
        <f t="shared" ref="G11:P11" si="0">SUM(G12)</f>
        <v>1</v>
      </c>
      <c r="H11" s="46">
        <f t="shared" si="0"/>
        <v>530000</v>
      </c>
      <c r="I11" s="46">
        <f t="shared" si="0"/>
        <v>1</v>
      </c>
      <c r="J11" s="46">
        <f t="shared" si="0"/>
        <v>530000</v>
      </c>
      <c r="K11" s="46">
        <f t="shared" si="0"/>
        <v>0</v>
      </c>
      <c r="L11" s="46">
        <f t="shared" si="0"/>
        <v>0</v>
      </c>
      <c r="M11" s="46">
        <f t="shared" si="0"/>
        <v>0</v>
      </c>
      <c r="N11" s="46">
        <f t="shared" si="0"/>
        <v>0</v>
      </c>
      <c r="O11" s="46">
        <f t="shared" si="0"/>
        <v>1</v>
      </c>
      <c r="P11" s="46">
        <f t="shared" si="0"/>
        <v>530000</v>
      </c>
      <c r="Q11" s="46"/>
      <c r="R11" s="47"/>
    </row>
    <row r="12" spans="1:19" s="62" customFormat="1" ht="192">
      <c r="A12" s="58">
        <v>1</v>
      </c>
      <c r="B12" s="59" t="s">
        <v>165</v>
      </c>
      <c r="C12" s="18" t="s">
        <v>21</v>
      </c>
      <c r="D12" s="60"/>
      <c r="E12" s="60" t="s">
        <v>26</v>
      </c>
      <c r="F12" s="60">
        <v>530000</v>
      </c>
      <c r="G12" s="60">
        <v>1</v>
      </c>
      <c r="H12" s="60">
        <v>530000</v>
      </c>
      <c r="I12" s="60">
        <v>1</v>
      </c>
      <c r="J12" s="60">
        <v>530000</v>
      </c>
      <c r="K12" s="60"/>
      <c r="L12" s="60"/>
      <c r="M12" s="60"/>
      <c r="N12" s="60"/>
      <c r="O12" s="60">
        <v>1</v>
      </c>
      <c r="P12" s="60">
        <v>530000</v>
      </c>
      <c r="Q12" s="60"/>
      <c r="R12" s="61" t="s">
        <v>166</v>
      </c>
    </row>
    <row r="13" spans="1:19">
      <c r="A13" s="68"/>
      <c r="B13" s="69"/>
      <c r="C13" s="70"/>
      <c r="D13" s="70"/>
      <c r="E13" s="70"/>
      <c r="F13" s="70"/>
      <c r="G13" s="70"/>
      <c r="H13" s="70"/>
      <c r="I13" s="70"/>
      <c r="J13" s="70"/>
      <c r="K13" s="70"/>
      <c r="L13" s="70"/>
      <c r="M13" s="70"/>
      <c r="N13" s="70"/>
      <c r="O13" s="70"/>
      <c r="P13" s="70"/>
      <c r="Q13" s="70"/>
      <c r="R13" s="71"/>
      <c r="S13" s="67"/>
    </row>
    <row r="14" spans="1:19">
      <c r="A14" s="68"/>
      <c r="B14" s="69"/>
      <c r="C14" s="70"/>
      <c r="D14" s="70"/>
      <c r="E14" s="70"/>
      <c r="F14" s="70"/>
      <c r="G14" s="70"/>
      <c r="H14" s="70"/>
      <c r="I14" s="70"/>
      <c r="J14" s="70"/>
      <c r="K14" s="70"/>
      <c r="L14" s="70"/>
      <c r="M14" s="70"/>
      <c r="N14" s="70"/>
      <c r="O14" s="70"/>
      <c r="P14" s="70"/>
      <c r="Q14" s="70"/>
      <c r="R14" s="71"/>
      <c r="S14" s="67"/>
    </row>
    <row r="15" spans="1:19">
      <c r="A15" s="68"/>
      <c r="B15" s="69"/>
      <c r="C15" s="70"/>
      <c r="D15" s="70"/>
      <c r="E15" s="70"/>
      <c r="F15" s="70"/>
      <c r="G15" s="70"/>
      <c r="H15" s="70"/>
      <c r="I15" s="70"/>
      <c r="J15" s="70"/>
      <c r="K15" s="70"/>
      <c r="L15" s="70"/>
      <c r="M15" s="70"/>
      <c r="N15" s="70"/>
      <c r="O15" s="70"/>
      <c r="P15" s="70"/>
      <c r="Q15" s="70"/>
      <c r="R15" s="71"/>
      <c r="S15" s="67"/>
    </row>
    <row r="16" spans="1:19">
      <c r="A16" s="68"/>
      <c r="B16" s="69"/>
      <c r="C16" s="70"/>
      <c r="D16" s="70"/>
      <c r="E16" s="70"/>
      <c r="F16" s="70"/>
      <c r="G16" s="70"/>
      <c r="H16" s="70"/>
      <c r="I16" s="70"/>
      <c r="J16" s="70"/>
      <c r="K16" s="70"/>
      <c r="L16" s="70"/>
      <c r="M16" s="70"/>
      <c r="N16" s="70"/>
      <c r="O16" s="70"/>
      <c r="P16" s="70"/>
      <c r="Q16" s="70"/>
      <c r="R16" s="71"/>
      <c r="S16" s="67"/>
    </row>
    <row r="17" spans="1:19">
      <c r="A17" s="68"/>
      <c r="B17" s="69"/>
      <c r="C17" s="70"/>
      <c r="D17" s="70"/>
      <c r="E17" s="70"/>
      <c r="F17" s="70"/>
      <c r="G17" s="70"/>
      <c r="H17" s="70"/>
      <c r="I17" s="70"/>
      <c r="J17" s="70"/>
      <c r="K17" s="70"/>
      <c r="L17" s="70"/>
      <c r="M17" s="70"/>
      <c r="N17" s="70"/>
      <c r="O17" s="70"/>
      <c r="P17" s="70"/>
      <c r="Q17" s="70"/>
      <c r="R17" s="71"/>
      <c r="S17" s="67"/>
    </row>
    <row r="18" spans="1:19">
      <c r="S18" s="67"/>
    </row>
    <row r="19" spans="1:19">
      <c r="A19" s="83"/>
      <c r="B19" s="83"/>
      <c r="C19" s="83"/>
      <c r="D19" s="83"/>
      <c r="E19" s="83"/>
      <c r="F19" s="83"/>
      <c r="G19" s="83"/>
      <c r="H19" s="83"/>
      <c r="I19" s="83"/>
      <c r="J19" s="83"/>
      <c r="K19" s="83"/>
      <c r="L19" s="83"/>
      <c r="M19" s="83"/>
      <c r="N19" s="83"/>
      <c r="O19" s="83"/>
      <c r="P19" s="83"/>
      <c r="Q19" s="83"/>
      <c r="R19" s="83"/>
      <c r="S19" s="67"/>
    </row>
    <row r="20" spans="1:19">
      <c r="A20" s="83"/>
      <c r="B20" s="83"/>
      <c r="C20" s="83"/>
      <c r="D20" s="83"/>
      <c r="E20" s="83"/>
      <c r="F20" s="83"/>
      <c r="G20" s="83"/>
      <c r="H20" s="83"/>
      <c r="I20" s="83"/>
      <c r="J20" s="83"/>
      <c r="K20" s="83"/>
      <c r="L20" s="83"/>
      <c r="M20" s="83"/>
      <c r="N20" s="83"/>
      <c r="O20" s="83"/>
      <c r="P20" s="83"/>
      <c r="Q20" s="83"/>
      <c r="R20" s="83"/>
      <c r="S20" s="67"/>
    </row>
    <row r="21" spans="1:19">
      <c r="A21" s="83"/>
      <c r="B21" s="83"/>
      <c r="C21" s="83"/>
      <c r="D21" s="83"/>
      <c r="E21" s="83"/>
      <c r="F21" s="83"/>
      <c r="G21" s="83"/>
      <c r="H21" s="83"/>
      <c r="I21" s="83"/>
      <c r="J21" s="83"/>
      <c r="K21" s="83"/>
      <c r="L21" s="83"/>
      <c r="M21" s="83"/>
      <c r="N21" s="83"/>
      <c r="O21" s="83"/>
      <c r="P21" s="83"/>
      <c r="Q21" s="83"/>
      <c r="R21" s="83"/>
      <c r="S21" s="67"/>
    </row>
    <row r="22" spans="1:19">
      <c r="A22" s="83"/>
      <c r="B22" s="83"/>
      <c r="C22" s="83"/>
      <c r="D22" s="83"/>
      <c r="E22" s="83"/>
      <c r="F22" s="83"/>
      <c r="G22" s="83"/>
      <c r="H22" s="83"/>
      <c r="I22" s="83"/>
      <c r="J22" s="83"/>
      <c r="K22" s="83"/>
      <c r="L22" s="83"/>
      <c r="M22" s="83"/>
      <c r="N22" s="83"/>
      <c r="O22" s="83"/>
      <c r="P22" s="83"/>
      <c r="Q22" s="83"/>
      <c r="R22" s="83"/>
      <c r="S22" s="67"/>
    </row>
    <row r="23" spans="1:19">
      <c r="A23" s="83"/>
      <c r="B23" s="83"/>
      <c r="C23" s="83"/>
      <c r="D23" s="83"/>
      <c r="E23" s="83"/>
      <c r="F23" s="83"/>
      <c r="G23" s="83"/>
      <c r="H23" s="83"/>
      <c r="I23" s="83"/>
      <c r="J23" s="83"/>
      <c r="K23" s="83"/>
      <c r="L23" s="83"/>
      <c r="M23" s="83"/>
      <c r="N23" s="83"/>
      <c r="O23" s="83"/>
      <c r="P23" s="83"/>
      <c r="Q23" s="83"/>
      <c r="R23" s="83"/>
      <c r="S23" s="67"/>
    </row>
    <row r="24" spans="1:19">
      <c r="A24" s="83"/>
      <c r="B24" s="83"/>
      <c r="C24" s="83"/>
      <c r="D24" s="83"/>
      <c r="E24" s="83"/>
      <c r="F24" s="83"/>
      <c r="G24" s="83"/>
      <c r="H24" s="83"/>
      <c r="I24" s="83"/>
      <c r="J24" s="83"/>
      <c r="K24" s="83"/>
      <c r="L24" s="83"/>
      <c r="M24" s="83"/>
      <c r="N24" s="83"/>
      <c r="O24" s="83"/>
      <c r="P24" s="83"/>
      <c r="Q24" s="83"/>
      <c r="R24" s="83"/>
      <c r="S24" s="75"/>
    </row>
    <row r="25" spans="1:19">
      <c r="A25" s="83"/>
      <c r="B25" s="83"/>
      <c r="C25" s="83"/>
      <c r="D25" s="83"/>
      <c r="E25" s="83"/>
      <c r="F25" s="83"/>
      <c r="G25" s="83"/>
      <c r="H25" s="83"/>
      <c r="I25" s="83"/>
      <c r="J25" s="83"/>
      <c r="K25" s="83"/>
      <c r="L25" s="83"/>
      <c r="M25" s="83"/>
      <c r="N25" s="83"/>
      <c r="O25" s="83"/>
      <c r="P25" s="83"/>
      <c r="Q25" s="83"/>
      <c r="R25" s="83"/>
    </row>
    <row r="26" spans="1:19">
      <c r="A26" s="83"/>
      <c r="B26" s="83"/>
      <c r="C26" s="83"/>
      <c r="D26" s="83"/>
      <c r="E26" s="83"/>
      <c r="F26" s="83"/>
      <c r="G26" s="83"/>
      <c r="H26" s="83"/>
      <c r="I26" s="83"/>
      <c r="J26" s="83"/>
      <c r="K26" s="83"/>
      <c r="L26" s="83"/>
      <c r="M26" s="83"/>
      <c r="N26" s="83"/>
      <c r="O26" s="83"/>
      <c r="P26" s="83"/>
      <c r="Q26" s="83"/>
      <c r="R26" s="83"/>
    </row>
  </sheetData>
  <mergeCells count="37">
    <mergeCell ref="A21:R21"/>
    <mergeCell ref="A22:R22"/>
    <mergeCell ref="A23:R23"/>
    <mergeCell ref="A24:R24"/>
    <mergeCell ref="A25:R25"/>
    <mergeCell ref="A26:R26"/>
    <mergeCell ref="P6:P7"/>
    <mergeCell ref="A9:B9"/>
    <mergeCell ref="A10:B10"/>
    <mergeCell ref="A19:R19"/>
    <mergeCell ref="A20:R20"/>
    <mergeCell ref="J6:J7"/>
    <mergeCell ref="K6:K7"/>
    <mergeCell ref="L6:L7"/>
    <mergeCell ref="M6:M7"/>
    <mergeCell ref="N6:N7"/>
    <mergeCell ref="O6:O7"/>
    <mergeCell ref="R4:R7"/>
    <mergeCell ref="C5:C7"/>
    <mergeCell ref="D5:D7"/>
    <mergeCell ref="I5:J5"/>
    <mergeCell ref="A1:R1"/>
    <mergeCell ref="A2:R2"/>
    <mergeCell ref="A4:A7"/>
    <mergeCell ref="B4:B7"/>
    <mergeCell ref="C4:D4"/>
    <mergeCell ref="E4:E7"/>
    <mergeCell ref="F4:F7"/>
    <mergeCell ref="G4:H5"/>
    <mergeCell ref="I4:P4"/>
    <mergeCell ref="Q4:Q7"/>
    <mergeCell ref="K5:L5"/>
    <mergeCell ref="M5:N5"/>
    <mergeCell ref="O5:P5"/>
    <mergeCell ref="G6:G7"/>
    <mergeCell ref="H6:H7"/>
    <mergeCell ref="I6:I7"/>
  </mergeCells>
  <printOptions horizontalCentered="1"/>
  <pageMargins left="0.31496062992125984" right="0.31496062992125984" top="0.74803149606299213" bottom="0.74803149606299213" header="0.31496062992125984" footer="0.31496062992125984"/>
  <pageSetup paperSize="9" scale="42"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zoomScaleNormal="100" zoomScaleSheetLayoutView="100" workbookViewId="0">
      <pane ySplit="7" topLeftCell="A8" activePane="bottomLeft" state="frozen"/>
      <selection pane="bottomLeft" activeCell="H12" sqref="H12"/>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6.5" style="1" bestFit="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hidden="1">
      <c r="A9" s="84" t="s">
        <v>17</v>
      </c>
      <c r="B9" s="84"/>
      <c r="C9" s="6"/>
      <c r="D9" s="6"/>
      <c r="E9" s="6"/>
      <c r="F9" s="6" t="e">
        <f>F10+#REF!</f>
        <v>#REF!</v>
      </c>
      <c r="G9" s="6" t="e">
        <f>G10+#REF!</f>
        <v>#REF!</v>
      </c>
      <c r="H9" s="6" t="e">
        <f>H10+#REF!</f>
        <v>#REF!</v>
      </c>
      <c r="I9" s="6" t="e">
        <f>I10+#REF!</f>
        <v>#REF!</v>
      </c>
      <c r="J9" s="6" t="e">
        <f>J10+#REF!</f>
        <v>#REF!</v>
      </c>
      <c r="K9" s="6" t="e">
        <f>K10+#REF!</f>
        <v>#REF!</v>
      </c>
      <c r="L9" s="6" t="e">
        <f>L10+#REF!</f>
        <v>#REF!</v>
      </c>
      <c r="M9" s="6" t="e">
        <f>M10+#REF!</f>
        <v>#REF!</v>
      </c>
      <c r="N9" s="6" t="e">
        <f>N10+#REF!</f>
        <v>#REF!</v>
      </c>
      <c r="O9" s="6" t="e">
        <f>O10+#REF!</f>
        <v>#REF!</v>
      </c>
      <c r="P9" s="6" t="e">
        <f>P10+#REF!</f>
        <v>#REF!</v>
      </c>
      <c r="Q9" s="6"/>
      <c r="R9" s="7"/>
    </row>
    <row r="10" spans="1:19" s="11" customFormat="1" hidden="1">
      <c r="A10" s="85" t="s">
        <v>18</v>
      </c>
      <c r="B10" s="85"/>
      <c r="C10" s="8"/>
      <c r="D10" s="8"/>
      <c r="E10" s="8"/>
      <c r="F10" s="8" t="e">
        <f>#REF!+#REF!+#REF!</f>
        <v>#REF!</v>
      </c>
      <c r="G10" s="8" t="e">
        <f>#REF!+#REF!+#REF!</f>
        <v>#REF!</v>
      </c>
      <c r="H10" s="8" t="e">
        <f>#REF!+#REF!+#REF!</f>
        <v>#REF!</v>
      </c>
      <c r="I10" s="8" t="e">
        <f>#REF!+#REF!+#REF!</f>
        <v>#REF!</v>
      </c>
      <c r="J10" s="8" t="e">
        <f>#REF!+#REF!+#REF!</f>
        <v>#REF!</v>
      </c>
      <c r="K10" s="8" t="e">
        <f>#REF!+#REF!+#REF!</f>
        <v>#REF!</v>
      </c>
      <c r="L10" s="8" t="e">
        <f>#REF!+#REF!+#REF!</f>
        <v>#REF!</v>
      </c>
      <c r="M10" s="8" t="e">
        <f>#REF!+#REF!+#REF!</f>
        <v>#REF!</v>
      </c>
      <c r="N10" s="8" t="e">
        <f>#REF!+#REF!+#REF!</f>
        <v>#REF!</v>
      </c>
      <c r="O10" s="8" t="e">
        <f>#REF!+#REF!+#REF!</f>
        <v>#REF!</v>
      </c>
      <c r="P10" s="8" t="e">
        <f>#REF!+#REF!+#REF!</f>
        <v>#REF!</v>
      </c>
      <c r="Q10" s="8"/>
      <c r="R10" s="9"/>
      <c r="S10" s="10"/>
    </row>
    <row r="11" spans="1:19" s="16" customFormat="1">
      <c r="A11" s="12"/>
      <c r="B11" s="13" t="s">
        <v>161</v>
      </c>
      <c r="C11" s="14"/>
      <c r="D11" s="14"/>
      <c r="E11" s="14"/>
      <c r="F11" s="14"/>
      <c r="G11" s="14">
        <f>SUM(G12)</f>
        <v>0</v>
      </c>
      <c r="H11" s="14">
        <f t="shared" ref="H11:P11" si="0">SUM(H12)</f>
        <v>0</v>
      </c>
      <c r="I11" s="14">
        <f t="shared" si="0"/>
        <v>0</v>
      </c>
      <c r="J11" s="14">
        <f t="shared" si="0"/>
        <v>0</v>
      </c>
      <c r="K11" s="14">
        <f t="shared" si="0"/>
        <v>1</v>
      </c>
      <c r="L11" s="14">
        <f t="shared" si="0"/>
        <v>15000000</v>
      </c>
      <c r="M11" s="14">
        <f t="shared" si="0"/>
        <v>0</v>
      </c>
      <c r="N11" s="14">
        <f t="shared" si="0"/>
        <v>0</v>
      </c>
      <c r="O11" s="14">
        <f t="shared" si="0"/>
        <v>1</v>
      </c>
      <c r="P11" s="14">
        <f t="shared" si="0"/>
        <v>15000000</v>
      </c>
      <c r="Q11" s="14"/>
      <c r="R11" s="15"/>
    </row>
    <row r="12" spans="1:19" ht="360">
      <c r="A12" s="2"/>
      <c r="B12" s="17" t="s">
        <v>162</v>
      </c>
      <c r="C12" s="18" t="s">
        <v>21</v>
      </c>
      <c r="D12" s="4"/>
      <c r="E12" s="4" t="s">
        <v>22</v>
      </c>
      <c r="F12" s="21">
        <v>15000000</v>
      </c>
      <c r="G12" s="4"/>
      <c r="H12" s="4"/>
      <c r="I12" s="4"/>
      <c r="J12" s="4"/>
      <c r="K12" s="4">
        <v>1</v>
      </c>
      <c r="L12" s="4">
        <v>15000000</v>
      </c>
      <c r="M12" s="4"/>
      <c r="N12" s="4"/>
      <c r="O12" s="4">
        <v>1</v>
      </c>
      <c r="P12" s="4">
        <f>L12</f>
        <v>15000000</v>
      </c>
      <c r="Q12" s="4"/>
      <c r="R12" s="5" t="s">
        <v>163</v>
      </c>
    </row>
    <row r="13" spans="1:19">
      <c r="A13" s="68"/>
      <c r="B13" s="69"/>
      <c r="C13" s="70"/>
      <c r="D13" s="70"/>
      <c r="E13" s="70"/>
      <c r="F13" s="70"/>
      <c r="G13" s="70"/>
      <c r="H13" s="70"/>
      <c r="I13" s="70"/>
      <c r="J13" s="70"/>
      <c r="K13" s="70"/>
      <c r="L13" s="70"/>
      <c r="M13" s="70"/>
      <c r="N13" s="70"/>
      <c r="O13" s="70"/>
      <c r="P13" s="70"/>
      <c r="Q13" s="70"/>
      <c r="R13" s="71"/>
      <c r="S13" s="67"/>
    </row>
    <row r="14" spans="1:19">
      <c r="A14" s="68"/>
      <c r="B14" s="69"/>
      <c r="C14" s="70"/>
      <c r="D14" s="70"/>
      <c r="E14" s="70"/>
      <c r="F14" s="70"/>
      <c r="G14" s="70"/>
      <c r="H14" s="70"/>
      <c r="I14" s="70"/>
      <c r="J14" s="70"/>
      <c r="K14" s="70"/>
      <c r="L14" s="70"/>
      <c r="M14" s="70"/>
      <c r="N14" s="70"/>
      <c r="O14" s="70"/>
      <c r="P14" s="70"/>
      <c r="Q14" s="70"/>
      <c r="R14" s="71"/>
      <c r="S14" s="67"/>
    </row>
    <row r="15" spans="1:19">
      <c r="A15" s="68"/>
      <c r="B15" s="69"/>
      <c r="C15" s="70"/>
      <c r="D15" s="70"/>
      <c r="E15" s="70"/>
      <c r="F15" s="70"/>
      <c r="G15" s="70"/>
      <c r="H15" s="70"/>
      <c r="I15" s="70"/>
      <c r="J15" s="70"/>
      <c r="K15" s="70"/>
      <c r="L15" s="70"/>
      <c r="M15" s="70"/>
      <c r="N15" s="70"/>
      <c r="O15" s="70"/>
      <c r="P15" s="70"/>
      <c r="Q15" s="70"/>
      <c r="R15" s="71"/>
      <c r="S15" s="67"/>
    </row>
    <row r="16" spans="1:19">
      <c r="A16" s="68"/>
      <c r="B16" s="69"/>
      <c r="C16" s="70"/>
      <c r="D16" s="70"/>
      <c r="E16" s="70"/>
      <c r="F16" s="70"/>
      <c r="G16" s="70"/>
      <c r="H16" s="70"/>
      <c r="I16" s="70"/>
      <c r="J16" s="70"/>
      <c r="K16" s="70"/>
      <c r="L16" s="70"/>
      <c r="M16" s="70"/>
      <c r="N16" s="70"/>
      <c r="O16" s="70"/>
      <c r="P16" s="70"/>
      <c r="Q16" s="70"/>
      <c r="R16" s="71"/>
      <c r="S16" s="67"/>
    </row>
    <row r="17" spans="1:19">
      <c r="A17" s="68"/>
      <c r="B17" s="69"/>
      <c r="C17" s="70"/>
      <c r="D17" s="70"/>
      <c r="E17" s="70"/>
      <c r="F17" s="70"/>
      <c r="G17" s="70"/>
      <c r="H17" s="70"/>
      <c r="I17" s="70"/>
      <c r="J17" s="70"/>
      <c r="K17" s="70"/>
      <c r="L17" s="70"/>
      <c r="M17" s="70"/>
      <c r="N17" s="70"/>
      <c r="O17" s="70"/>
      <c r="P17" s="70"/>
      <c r="Q17" s="70"/>
      <c r="R17" s="71"/>
      <c r="S17" s="67"/>
    </row>
    <row r="18" spans="1:19">
      <c r="S18" s="67"/>
    </row>
    <row r="19" spans="1:19">
      <c r="A19" s="83"/>
      <c r="B19" s="83"/>
      <c r="C19" s="83"/>
      <c r="D19" s="83"/>
      <c r="E19" s="83"/>
      <c r="F19" s="83"/>
      <c r="G19" s="83"/>
      <c r="H19" s="83"/>
      <c r="I19" s="83"/>
      <c r="J19" s="83"/>
      <c r="K19" s="83"/>
      <c r="L19" s="83"/>
      <c r="M19" s="83"/>
      <c r="N19" s="83"/>
      <c r="O19" s="83"/>
      <c r="P19" s="83"/>
      <c r="Q19" s="83"/>
      <c r="R19" s="83"/>
      <c r="S19" s="67"/>
    </row>
    <row r="20" spans="1:19">
      <c r="A20" s="83"/>
      <c r="B20" s="83"/>
      <c r="C20" s="83"/>
      <c r="D20" s="83"/>
      <c r="E20" s="83"/>
      <c r="F20" s="83"/>
      <c r="G20" s="83"/>
      <c r="H20" s="83"/>
      <c r="I20" s="83"/>
      <c r="J20" s="83"/>
      <c r="K20" s="83"/>
      <c r="L20" s="83"/>
      <c r="M20" s="83"/>
      <c r="N20" s="83"/>
      <c r="O20" s="83"/>
      <c r="P20" s="83"/>
      <c r="Q20" s="83"/>
      <c r="R20" s="83"/>
      <c r="S20" s="67"/>
    </row>
    <row r="21" spans="1:19">
      <c r="A21" s="83"/>
      <c r="B21" s="83"/>
      <c r="C21" s="83"/>
      <c r="D21" s="83"/>
      <c r="E21" s="83"/>
      <c r="F21" s="83"/>
      <c r="G21" s="83"/>
      <c r="H21" s="83"/>
      <c r="I21" s="83"/>
      <c r="J21" s="83"/>
      <c r="K21" s="83"/>
      <c r="L21" s="83"/>
      <c r="M21" s="83"/>
      <c r="N21" s="83"/>
      <c r="O21" s="83"/>
      <c r="P21" s="83"/>
      <c r="Q21" s="83"/>
      <c r="R21" s="83"/>
      <c r="S21" s="67"/>
    </row>
    <row r="22" spans="1:19">
      <c r="A22" s="83"/>
      <c r="B22" s="83"/>
      <c r="C22" s="83"/>
      <c r="D22" s="83"/>
      <c r="E22" s="83"/>
      <c r="F22" s="83"/>
      <c r="G22" s="83"/>
      <c r="H22" s="83"/>
      <c r="I22" s="83"/>
      <c r="J22" s="83"/>
      <c r="K22" s="83"/>
      <c r="L22" s="83"/>
      <c r="M22" s="83"/>
      <c r="N22" s="83"/>
      <c r="O22" s="83"/>
      <c r="P22" s="83"/>
      <c r="Q22" s="83"/>
      <c r="R22" s="83"/>
      <c r="S22" s="67"/>
    </row>
    <row r="23" spans="1:19">
      <c r="A23" s="83"/>
      <c r="B23" s="83"/>
      <c r="C23" s="83"/>
      <c r="D23" s="83"/>
      <c r="E23" s="83"/>
      <c r="F23" s="83"/>
      <c r="G23" s="83"/>
      <c r="H23" s="83"/>
      <c r="I23" s="83"/>
      <c r="J23" s="83"/>
      <c r="K23" s="83"/>
      <c r="L23" s="83"/>
      <c r="M23" s="83"/>
      <c r="N23" s="83"/>
      <c r="O23" s="83"/>
      <c r="P23" s="83"/>
      <c r="Q23" s="83"/>
      <c r="R23" s="83"/>
      <c r="S23" s="67"/>
    </row>
    <row r="24" spans="1:19">
      <c r="A24" s="83"/>
      <c r="B24" s="83"/>
      <c r="C24" s="83"/>
      <c r="D24" s="83"/>
      <c r="E24" s="83"/>
      <c r="F24" s="83"/>
      <c r="G24" s="83"/>
      <c r="H24" s="83"/>
      <c r="I24" s="83"/>
      <c r="J24" s="83"/>
      <c r="K24" s="83"/>
      <c r="L24" s="83"/>
      <c r="M24" s="83"/>
      <c r="N24" s="83"/>
      <c r="O24" s="83"/>
      <c r="P24" s="83"/>
      <c r="Q24" s="83"/>
      <c r="R24" s="83"/>
      <c r="S24" s="75"/>
    </row>
    <row r="25" spans="1:19">
      <c r="A25" s="83"/>
      <c r="B25" s="83"/>
      <c r="C25" s="83"/>
      <c r="D25" s="83"/>
      <c r="E25" s="83"/>
      <c r="F25" s="83"/>
      <c r="G25" s="83"/>
      <c r="H25" s="83"/>
      <c r="I25" s="83"/>
      <c r="J25" s="83"/>
      <c r="K25" s="83"/>
      <c r="L25" s="83"/>
      <c r="M25" s="83"/>
      <c r="N25" s="83"/>
      <c r="O25" s="83"/>
      <c r="P25" s="83"/>
      <c r="Q25" s="83"/>
      <c r="R25" s="83"/>
    </row>
    <row r="26" spans="1:19">
      <c r="A26" s="83"/>
      <c r="B26" s="83"/>
      <c r="C26" s="83"/>
      <c r="D26" s="83"/>
      <c r="E26" s="83"/>
      <c r="F26" s="83"/>
      <c r="G26" s="83"/>
      <c r="H26" s="83"/>
      <c r="I26" s="83"/>
      <c r="J26" s="83"/>
      <c r="K26" s="83"/>
      <c r="L26" s="83"/>
      <c r="M26" s="83"/>
      <c r="N26" s="83"/>
      <c r="O26" s="83"/>
      <c r="P26" s="83"/>
      <c r="Q26" s="83"/>
      <c r="R26" s="83"/>
    </row>
  </sheetData>
  <mergeCells count="37">
    <mergeCell ref="A21:R21"/>
    <mergeCell ref="A22:R22"/>
    <mergeCell ref="A23:R23"/>
    <mergeCell ref="A24:R24"/>
    <mergeCell ref="A25:R25"/>
    <mergeCell ref="A26:R26"/>
    <mergeCell ref="P6:P7"/>
    <mergeCell ref="A9:B9"/>
    <mergeCell ref="A10:B10"/>
    <mergeCell ref="A19:R19"/>
    <mergeCell ref="A20:R20"/>
    <mergeCell ref="J6:J7"/>
    <mergeCell ref="K6:K7"/>
    <mergeCell ref="L6:L7"/>
    <mergeCell ref="M6:M7"/>
    <mergeCell ref="N6:N7"/>
    <mergeCell ref="O6:O7"/>
    <mergeCell ref="R4:R7"/>
    <mergeCell ref="C5:C7"/>
    <mergeCell ref="D5:D7"/>
    <mergeCell ref="I5:J5"/>
    <mergeCell ref="A1:R1"/>
    <mergeCell ref="A2:R2"/>
    <mergeCell ref="A4:A7"/>
    <mergeCell ref="B4:B7"/>
    <mergeCell ref="C4:D4"/>
    <mergeCell ref="E4:E7"/>
    <mergeCell ref="F4:F7"/>
    <mergeCell ref="G4:H5"/>
    <mergeCell ref="I4:P4"/>
    <mergeCell ref="Q4:Q7"/>
    <mergeCell ref="K5:L5"/>
    <mergeCell ref="M5:N5"/>
    <mergeCell ref="O5:P5"/>
    <mergeCell ref="G6:G7"/>
    <mergeCell ref="H6:H7"/>
    <mergeCell ref="I6:I7"/>
  </mergeCells>
  <printOptions horizontalCentered="1"/>
  <pageMargins left="0.31496062992125984" right="0.31496062992125984" top="0.74803149606299213" bottom="0.74803149606299213" header="0.31496062992125984" footer="0.31496062992125984"/>
  <pageSetup paperSize="9" scale="42" orientation="landscape" r:id="rId1"/>
  <rowBreaks count="1" manualBreakCount="1">
    <brk id="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view="pageBreakPreview" zoomScaleNormal="100" zoomScaleSheetLayoutView="100" workbookViewId="0">
      <pane ySplit="7" topLeftCell="A20" activePane="bottomLeft" state="frozen"/>
      <selection pane="bottomLeft" activeCell="A20" sqref="A20:XFD42"/>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14.375" style="1" hidden="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hidden="1">
      <c r="A9" s="84" t="s">
        <v>17</v>
      </c>
      <c r="B9" s="84"/>
      <c r="C9" s="6"/>
      <c r="D9" s="6"/>
      <c r="E9" s="6"/>
      <c r="F9" s="6" t="e">
        <f>F10+#REF!</f>
        <v>#REF!</v>
      </c>
      <c r="G9" s="6" t="e">
        <f>G10+#REF!</f>
        <v>#REF!</v>
      </c>
      <c r="H9" s="6" t="e">
        <f>H10+#REF!</f>
        <v>#REF!</v>
      </c>
      <c r="I9" s="6" t="e">
        <f>I10+#REF!</f>
        <v>#REF!</v>
      </c>
      <c r="J9" s="6" t="e">
        <f>J10+#REF!</f>
        <v>#REF!</v>
      </c>
      <c r="K9" s="6" t="e">
        <f>K10+#REF!</f>
        <v>#REF!</v>
      </c>
      <c r="L9" s="6" t="e">
        <f>L10+#REF!</f>
        <v>#REF!</v>
      </c>
      <c r="M9" s="6" t="e">
        <f>M10+#REF!</f>
        <v>#REF!</v>
      </c>
      <c r="N9" s="6" t="e">
        <f>N10+#REF!</f>
        <v>#REF!</v>
      </c>
      <c r="O9" s="6" t="e">
        <f>O10+#REF!</f>
        <v>#REF!</v>
      </c>
      <c r="P9" s="6" t="e">
        <f>P10+#REF!</f>
        <v>#REF!</v>
      </c>
      <c r="Q9" s="6"/>
      <c r="R9" s="7"/>
    </row>
    <row r="10" spans="1:19" s="11" customFormat="1" hidden="1">
      <c r="A10" s="85" t="s">
        <v>18</v>
      </c>
      <c r="B10" s="85"/>
      <c r="C10" s="8"/>
      <c r="D10" s="8"/>
      <c r="E10" s="8"/>
      <c r="F10" s="8" t="e">
        <f>#REF!+#REF!+#REF!</f>
        <v>#REF!</v>
      </c>
      <c r="G10" s="8" t="e">
        <f>#REF!+#REF!+#REF!</f>
        <v>#REF!</v>
      </c>
      <c r="H10" s="8" t="e">
        <f>#REF!+#REF!+#REF!</f>
        <v>#REF!</v>
      </c>
      <c r="I10" s="8" t="e">
        <f>#REF!+#REF!+#REF!</f>
        <v>#REF!</v>
      </c>
      <c r="J10" s="8" t="e">
        <f>#REF!+#REF!+#REF!</f>
        <v>#REF!</v>
      </c>
      <c r="K10" s="8" t="e">
        <f>#REF!+#REF!+#REF!</f>
        <v>#REF!</v>
      </c>
      <c r="L10" s="8" t="e">
        <f>#REF!+#REF!+#REF!</f>
        <v>#REF!</v>
      </c>
      <c r="M10" s="8" t="e">
        <f>#REF!+#REF!+#REF!</f>
        <v>#REF!</v>
      </c>
      <c r="N10" s="8" t="e">
        <f>#REF!+#REF!+#REF!</f>
        <v>#REF!</v>
      </c>
      <c r="O10" s="8" t="e">
        <f>#REF!+#REF!+#REF!</f>
        <v>#REF!</v>
      </c>
      <c r="P10" s="8" t="e">
        <f>#REF!+#REF!+#REF!</f>
        <v>#REF!</v>
      </c>
      <c r="Q10" s="8"/>
      <c r="R10" s="9"/>
      <c r="S10" s="10"/>
    </row>
    <row r="11" spans="1:19" s="48" customFormat="1">
      <c r="A11" s="43"/>
      <c r="B11" s="44" t="s">
        <v>138</v>
      </c>
      <c r="C11" s="45"/>
      <c r="D11" s="46"/>
      <c r="E11" s="46"/>
      <c r="F11" s="46">
        <f t="shared" ref="F11:P11" si="0">SUM(F12:F19)</f>
        <v>12900000</v>
      </c>
      <c r="G11" s="46">
        <f t="shared" si="0"/>
        <v>3</v>
      </c>
      <c r="H11" s="46">
        <f t="shared" si="0"/>
        <v>3500000</v>
      </c>
      <c r="I11" s="46">
        <f t="shared" si="0"/>
        <v>5</v>
      </c>
      <c r="J11" s="46">
        <f t="shared" si="0"/>
        <v>4200000</v>
      </c>
      <c r="K11" s="46">
        <f t="shared" si="0"/>
        <v>3</v>
      </c>
      <c r="L11" s="46">
        <f t="shared" si="0"/>
        <v>8700000</v>
      </c>
      <c r="M11" s="46">
        <f t="shared" si="0"/>
        <v>0</v>
      </c>
      <c r="N11" s="46">
        <f t="shared" si="0"/>
        <v>0</v>
      </c>
      <c r="O11" s="46">
        <f t="shared" si="0"/>
        <v>8</v>
      </c>
      <c r="P11" s="46">
        <f t="shared" si="0"/>
        <v>12900000</v>
      </c>
      <c r="Q11" s="46"/>
      <c r="R11" s="47"/>
    </row>
    <row r="12" spans="1:19" s="55" customFormat="1" ht="233.25" customHeight="1">
      <c r="A12" s="52">
        <v>1</v>
      </c>
      <c r="B12" s="24" t="s">
        <v>139</v>
      </c>
      <c r="C12" s="18" t="s">
        <v>21</v>
      </c>
      <c r="D12" s="34"/>
      <c r="E12" s="53" t="s">
        <v>26</v>
      </c>
      <c r="F12" s="53">
        <v>1800000</v>
      </c>
      <c r="G12" s="53">
        <v>1</v>
      </c>
      <c r="H12" s="53">
        <f>F12</f>
        <v>1800000</v>
      </c>
      <c r="I12" s="53">
        <v>1</v>
      </c>
      <c r="J12" s="53">
        <v>1800000</v>
      </c>
      <c r="K12" s="53"/>
      <c r="L12" s="53"/>
      <c r="M12" s="53"/>
      <c r="N12" s="53"/>
      <c r="O12" s="53">
        <v>1</v>
      </c>
      <c r="P12" s="53">
        <v>1800000</v>
      </c>
      <c r="Q12" s="34" t="s">
        <v>140</v>
      </c>
      <c r="R12" s="54" t="s">
        <v>141</v>
      </c>
    </row>
    <row r="13" spans="1:19" s="55" customFormat="1" ht="274.5" customHeight="1">
      <c r="A13" s="52">
        <v>2</v>
      </c>
      <c r="B13" s="24" t="s">
        <v>142</v>
      </c>
      <c r="C13" s="18" t="s">
        <v>21</v>
      </c>
      <c r="D13" s="34"/>
      <c r="E13" s="53" t="s">
        <v>26</v>
      </c>
      <c r="F13" s="53">
        <v>500000</v>
      </c>
      <c r="G13" s="53">
        <v>1</v>
      </c>
      <c r="H13" s="53">
        <f>F13</f>
        <v>500000</v>
      </c>
      <c r="I13" s="53">
        <v>1</v>
      </c>
      <c r="J13" s="53">
        <v>500000</v>
      </c>
      <c r="K13" s="53"/>
      <c r="L13" s="53"/>
      <c r="M13" s="53"/>
      <c r="N13" s="53"/>
      <c r="O13" s="53">
        <v>1</v>
      </c>
      <c r="P13" s="53">
        <v>500000</v>
      </c>
      <c r="Q13" s="34" t="s">
        <v>143</v>
      </c>
      <c r="R13" s="54" t="s">
        <v>144</v>
      </c>
    </row>
    <row r="14" spans="1:19" s="55" customFormat="1" ht="336">
      <c r="A14" s="52">
        <v>3</v>
      </c>
      <c r="B14" s="24" t="s">
        <v>145</v>
      </c>
      <c r="C14" s="18" t="s">
        <v>21</v>
      </c>
      <c r="D14" s="34"/>
      <c r="E14" s="53" t="s">
        <v>26</v>
      </c>
      <c r="F14" s="53">
        <v>1200000</v>
      </c>
      <c r="G14" s="53">
        <v>1</v>
      </c>
      <c r="H14" s="53">
        <f>F14</f>
        <v>1200000</v>
      </c>
      <c r="I14" s="53">
        <v>1</v>
      </c>
      <c r="J14" s="53">
        <v>1200000</v>
      </c>
      <c r="K14" s="53"/>
      <c r="L14" s="53"/>
      <c r="M14" s="53"/>
      <c r="N14" s="53"/>
      <c r="O14" s="53">
        <v>1</v>
      </c>
      <c r="P14" s="53">
        <v>1200000</v>
      </c>
      <c r="Q14" s="24"/>
      <c r="R14" s="56" t="s">
        <v>146</v>
      </c>
    </row>
    <row r="15" spans="1:19" s="55" customFormat="1" ht="276.75" customHeight="1">
      <c r="A15" s="52">
        <v>4</v>
      </c>
      <c r="B15" s="24" t="s">
        <v>147</v>
      </c>
      <c r="C15" s="18" t="s">
        <v>21</v>
      </c>
      <c r="D15" s="34"/>
      <c r="E15" s="53" t="s">
        <v>26</v>
      </c>
      <c r="F15" s="53">
        <v>500000</v>
      </c>
      <c r="G15" s="53"/>
      <c r="H15" s="53"/>
      <c r="I15" s="53">
        <v>1</v>
      </c>
      <c r="J15" s="53">
        <v>500000</v>
      </c>
      <c r="K15" s="53"/>
      <c r="L15" s="53"/>
      <c r="M15" s="53"/>
      <c r="N15" s="53"/>
      <c r="O15" s="53">
        <v>1</v>
      </c>
      <c r="P15" s="53">
        <v>500000</v>
      </c>
      <c r="Q15" s="24" t="s">
        <v>148</v>
      </c>
      <c r="R15" s="54" t="s">
        <v>149</v>
      </c>
    </row>
    <row r="16" spans="1:19" s="55" customFormat="1" ht="299.25" customHeight="1">
      <c r="A16" s="52">
        <v>5</v>
      </c>
      <c r="B16" s="24" t="s">
        <v>150</v>
      </c>
      <c r="C16" s="18" t="s">
        <v>21</v>
      </c>
      <c r="D16" s="34"/>
      <c r="E16" s="53" t="s">
        <v>26</v>
      </c>
      <c r="F16" s="53">
        <v>200000</v>
      </c>
      <c r="G16" s="53"/>
      <c r="H16" s="53"/>
      <c r="I16" s="53">
        <v>1</v>
      </c>
      <c r="J16" s="53">
        <v>200000</v>
      </c>
      <c r="K16" s="53"/>
      <c r="L16" s="53"/>
      <c r="M16" s="53"/>
      <c r="N16" s="53"/>
      <c r="O16" s="53">
        <v>1</v>
      </c>
      <c r="P16" s="53">
        <v>200000</v>
      </c>
      <c r="Q16" s="24" t="s">
        <v>151</v>
      </c>
      <c r="R16" s="56" t="s">
        <v>152</v>
      </c>
    </row>
    <row r="17" spans="1:19" s="55" customFormat="1" ht="363" customHeight="1">
      <c r="A17" s="52">
        <v>6</v>
      </c>
      <c r="B17" s="24" t="s">
        <v>153</v>
      </c>
      <c r="C17" s="18" t="s">
        <v>21</v>
      </c>
      <c r="D17" s="34"/>
      <c r="E17" s="53" t="s">
        <v>26</v>
      </c>
      <c r="F17" s="53">
        <v>1200000</v>
      </c>
      <c r="G17" s="53"/>
      <c r="H17" s="53"/>
      <c r="I17" s="53"/>
      <c r="J17" s="53"/>
      <c r="K17" s="53">
        <v>1</v>
      </c>
      <c r="L17" s="53">
        <v>1200000</v>
      </c>
      <c r="M17" s="53"/>
      <c r="N17" s="53"/>
      <c r="O17" s="53">
        <v>1</v>
      </c>
      <c r="P17" s="53">
        <v>1200000</v>
      </c>
      <c r="Q17" s="24" t="s">
        <v>154</v>
      </c>
      <c r="R17" s="56" t="s">
        <v>155</v>
      </c>
    </row>
    <row r="18" spans="1:19" s="55" customFormat="1" ht="408.75" customHeight="1">
      <c r="A18" s="52">
        <v>7</v>
      </c>
      <c r="B18" s="51" t="s">
        <v>156</v>
      </c>
      <c r="C18" s="18" t="s">
        <v>21</v>
      </c>
      <c r="D18" s="34"/>
      <c r="E18" s="53" t="s">
        <v>26</v>
      </c>
      <c r="F18" s="53">
        <v>500000</v>
      </c>
      <c r="G18" s="53"/>
      <c r="H18" s="53"/>
      <c r="I18" s="53"/>
      <c r="J18" s="53"/>
      <c r="K18" s="53">
        <v>1</v>
      </c>
      <c r="L18" s="53">
        <v>500000</v>
      </c>
      <c r="M18" s="53"/>
      <c r="N18" s="53"/>
      <c r="O18" s="53">
        <v>1</v>
      </c>
      <c r="P18" s="53">
        <v>500000</v>
      </c>
      <c r="Q18" s="24" t="s">
        <v>154</v>
      </c>
      <c r="R18" s="54" t="s">
        <v>157</v>
      </c>
    </row>
    <row r="19" spans="1:19" s="55" customFormat="1" ht="356.45" customHeight="1">
      <c r="A19" s="52">
        <v>8</v>
      </c>
      <c r="B19" s="51" t="s">
        <v>158</v>
      </c>
      <c r="C19" s="18" t="s">
        <v>21</v>
      </c>
      <c r="D19" s="34"/>
      <c r="E19" s="53" t="s">
        <v>26</v>
      </c>
      <c r="F19" s="53">
        <v>7000000</v>
      </c>
      <c r="G19" s="53"/>
      <c r="H19" s="53"/>
      <c r="I19" s="53"/>
      <c r="J19" s="53"/>
      <c r="K19" s="53">
        <v>1</v>
      </c>
      <c r="L19" s="53">
        <v>7000000</v>
      </c>
      <c r="M19" s="53"/>
      <c r="N19" s="53"/>
      <c r="O19" s="53">
        <v>1</v>
      </c>
      <c r="P19" s="53">
        <v>7000000</v>
      </c>
      <c r="Q19" s="24" t="s">
        <v>159</v>
      </c>
      <c r="R19" s="54" t="s">
        <v>160</v>
      </c>
    </row>
    <row r="20" spans="1:19">
      <c r="A20" s="68"/>
      <c r="B20" s="69"/>
      <c r="C20" s="70"/>
      <c r="D20" s="70"/>
      <c r="E20" s="70"/>
      <c r="F20" s="70"/>
      <c r="G20" s="70"/>
      <c r="H20" s="70"/>
      <c r="I20" s="70"/>
      <c r="J20" s="70"/>
      <c r="K20" s="70"/>
      <c r="L20" s="70"/>
      <c r="M20" s="70"/>
      <c r="N20" s="70"/>
      <c r="O20" s="70"/>
      <c r="P20" s="70"/>
      <c r="Q20" s="70"/>
      <c r="R20" s="71"/>
      <c r="S20" s="67"/>
    </row>
    <row r="21" spans="1:19">
      <c r="A21" s="68"/>
      <c r="B21" s="69"/>
      <c r="C21" s="70"/>
      <c r="D21" s="70"/>
      <c r="E21" s="70"/>
      <c r="F21" s="70"/>
      <c r="G21" s="70"/>
      <c r="H21" s="70"/>
      <c r="I21" s="70"/>
      <c r="J21" s="70"/>
      <c r="K21" s="70"/>
      <c r="L21" s="70"/>
      <c r="M21" s="70"/>
      <c r="N21" s="70"/>
      <c r="O21" s="70"/>
      <c r="P21" s="70"/>
      <c r="Q21" s="70"/>
      <c r="R21" s="71"/>
      <c r="S21" s="67"/>
    </row>
    <row r="22" spans="1:19">
      <c r="A22" s="68"/>
      <c r="B22" s="69"/>
      <c r="C22" s="70"/>
      <c r="D22" s="70"/>
      <c r="E22" s="70"/>
      <c r="F22" s="70"/>
      <c r="G22" s="70"/>
      <c r="H22" s="70"/>
      <c r="I22" s="70"/>
      <c r="J22" s="70"/>
      <c r="K22" s="70"/>
      <c r="L22" s="70"/>
      <c r="M22" s="70"/>
      <c r="N22" s="70"/>
      <c r="O22" s="70"/>
      <c r="P22" s="70"/>
      <c r="Q22" s="70"/>
      <c r="R22" s="71"/>
      <c r="S22" s="67"/>
    </row>
    <row r="23" spans="1:19">
      <c r="A23" s="68"/>
      <c r="B23" s="69"/>
      <c r="C23" s="70"/>
      <c r="D23" s="70"/>
      <c r="E23" s="70"/>
      <c r="F23" s="70"/>
      <c r="G23" s="70"/>
      <c r="H23" s="70"/>
      <c r="I23" s="70"/>
      <c r="J23" s="70"/>
      <c r="K23" s="70"/>
      <c r="L23" s="70"/>
      <c r="M23" s="70"/>
      <c r="N23" s="70"/>
      <c r="O23" s="70"/>
      <c r="P23" s="70"/>
      <c r="Q23" s="70"/>
      <c r="R23" s="71"/>
      <c r="S23" s="67"/>
    </row>
    <row r="24" spans="1:19">
      <c r="A24" s="68"/>
      <c r="B24" s="69"/>
      <c r="C24" s="70"/>
      <c r="D24" s="70"/>
      <c r="E24" s="70"/>
      <c r="F24" s="70"/>
      <c r="G24" s="70"/>
      <c r="H24" s="70"/>
      <c r="I24" s="70"/>
      <c r="J24" s="70"/>
      <c r="K24" s="70"/>
      <c r="L24" s="70"/>
      <c r="M24" s="70"/>
      <c r="N24" s="70"/>
      <c r="O24" s="70"/>
      <c r="P24" s="70"/>
      <c r="Q24" s="70"/>
      <c r="R24" s="71"/>
      <c r="S24" s="67"/>
    </row>
    <row r="25" spans="1:19">
      <c r="S25" s="67"/>
    </row>
    <row r="26" spans="1:19">
      <c r="A26" s="83"/>
      <c r="B26" s="83"/>
      <c r="C26" s="83"/>
      <c r="D26" s="83"/>
      <c r="E26" s="83"/>
      <c r="F26" s="83"/>
      <c r="G26" s="83"/>
      <c r="H26" s="83"/>
      <c r="I26" s="83"/>
      <c r="J26" s="83"/>
      <c r="K26" s="83"/>
      <c r="L26" s="83"/>
      <c r="M26" s="83"/>
      <c r="N26" s="83"/>
      <c r="O26" s="83"/>
      <c r="P26" s="83"/>
      <c r="Q26" s="83"/>
      <c r="R26" s="83"/>
      <c r="S26" s="67"/>
    </row>
    <row r="27" spans="1:19">
      <c r="A27" s="83"/>
      <c r="B27" s="83"/>
      <c r="C27" s="83"/>
      <c r="D27" s="83"/>
      <c r="E27" s="83"/>
      <c r="F27" s="83"/>
      <c r="G27" s="83"/>
      <c r="H27" s="83"/>
      <c r="I27" s="83"/>
      <c r="J27" s="83"/>
      <c r="K27" s="83"/>
      <c r="L27" s="83"/>
      <c r="M27" s="83"/>
      <c r="N27" s="83"/>
      <c r="O27" s="83"/>
      <c r="P27" s="83"/>
      <c r="Q27" s="83"/>
      <c r="R27" s="83"/>
      <c r="S27" s="67"/>
    </row>
    <row r="28" spans="1:19">
      <c r="A28" s="83"/>
      <c r="B28" s="83"/>
      <c r="C28" s="83"/>
      <c r="D28" s="83"/>
      <c r="E28" s="83"/>
      <c r="F28" s="83"/>
      <c r="G28" s="83"/>
      <c r="H28" s="83"/>
      <c r="I28" s="83"/>
      <c r="J28" s="83"/>
      <c r="K28" s="83"/>
      <c r="L28" s="83"/>
      <c r="M28" s="83"/>
      <c r="N28" s="83"/>
      <c r="O28" s="83"/>
      <c r="P28" s="83"/>
      <c r="Q28" s="83"/>
      <c r="R28" s="83"/>
      <c r="S28" s="67"/>
    </row>
    <row r="29" spans="1:19">
      <c r="A29" s="83"/>
      <c r="B29" s="83"/>
      <c r="C29" s="83"/>
      <c r="D29" s="83"/>
      <c r="E29" s="83"/>
      <c r="F29" s="83"/>
      <c r="G29" s="83"/>
      <c r="H29" s="83"/>
      <c r="I29" s="83"/>
      <c r="J29" s="83"/>
      <c r="K29" s="83"/>
      <c r="L29" s="83"/>
      <c r="M29" s="83"/>
      <c r="N29" s="83"/>
      <c r="O29" s="83"/>
      <c r="P29" s="83"/>
      <c r="Q29" s="83"/>
      <c r="R29" s="83"/>
      <c r="S29" s="67"/>
    </row>
    <row r="30" spans="1:19">
      <c r="A30" s="83"/>
      <c r="B30" s="83"/>
      <c r="C30" s="83"/>
      <c r="D30" s="83"/>
      <c r="E30" s="83"/>
      <c r="F30" s="83"/>
      <c r="G30" s="83"/>
      <c r="H30" s="83"/>
      <c r="I30" s="83"/>
      <c r="J30" s="83"/>
      <c r="K30" s="83"/>
      <c r="L30" s="83"/>
      <c r="M30" s="83"/>
      <c r="N30" s="83"/>
      <c r="O30" s="83"/>
      <c r="P30" s="83"/>
      <c r="Q30" s="83"/>
      <c r="R30" s="83"/>
      <c r="S30" s="67"/>
    </row>
    <row r="31" spans="1:19">
      <c r="A31" s="83"/>
      <c r="B31" s="83"/>
      <c r="C31" s="83"/>
      <c r="D31" s="83"/>
      <c r="E31" s="83"/>
      <c r="F31" s="83"/>
      <c r="G31" s="83"/>
      <c r="H31" s="83"/>
      <c r="I31" s="83"/>
      <c r="J31" s="83"/>
      <c r="K31" s="83"/>
      <c r="L31" s="83"/>
      <c r="M31" s="83"/>
      <c r="N31" s="83"/>
      <c r="O31" s="83"/>
      <c r="P31" s="83"/>
      <c r="Q31" s="83"/>
      <c r="R31" s="83"/>
      <c r="S31" s="75"/>
    </row>
    <row r="32" spans="1:19">
      <c r="A32" s="83"/>
      <c r="B32" s="83"/>
      <c r="C32" s="83"/>
      <c r="D32" s="83"/>
      <c r="E32" s="83"/>
      <c r="F32" s="83"/>
      <c r="G32" s="83"/>
      <c r="H32" s="83"/>
      <c r="I32" s="83"/>
      <c r="J32" s="83"/>
      <c r="K32" s="83"/>
      <c r="L32" s="83"/>
      <c r="M32" s="83"/>
      <c r="N32" s="83"/>
      <c r="O32" s="83"/>
      <c r="P32" s="83"/>
      <c r="Q32" s="83"/>
      <c r="R32" s="83"/>
    </row>
    <row r="33" spans="1:18">
      <c r="A33" s="83"/>
      <c r="B33" s="83"/>
      <c r="C33" s="83"/>
      <c r="D33" s="83"/>
      <c r="E33" s="83"/>
      <c r="F33" s="83"/>
      <c r="G33" s="83"/>
      <c r="H33" s="83"/>
      <c r="I33" s="83"/>
      <c r="J33" s="83"/>
      <c r="K33" s="83"/>
      <c r="L33" s="83"/>
      <c r="M33" s="83"/>
      <c r="N33" s="83"/>
      <c r="O33" s="83"/>
      <c r="P33" s="83"/>
      <c r="Q33" s="83"/>
      <c r="R33" s="83"/>
    </row>
  </sheetData>
  <mergeCells count="37">
    <mergeCell ref="A28:R28"/>
    <mergeCell ref="A29:R29"/>
    <mergeCell ref="A30:R30"/>
    <mergeCell ref="A31:R31"/>
    <mergeCell ref="A32:R32"/>
    <mergeCell ref="A33:R33"/>
    <mergeCell ref="P6:P7"/>
    <mergeCell ref="A9:B9"/>
    <mergeCell ref="A10:B10"/>
    <mergeCell ref="A26:R26"/>
    <mergeCell ref="A27:R27"/>
    <mergeCell ref="J6:J7"/>
    <mergeCell ref="K6:K7"/>
    <mergeCell ref="L6:L7"/>
    <mergeCell ref="M6:M7"/>
    <mergeCell ref="N6:N7"/>
    <mergeCell ref="O6:O7"/>
    <mergeCell ref="R4:R7"/>
    <mergeCell ref="C5:C7"/>
    <mergeCell ref="D5:D7"/>
    <mergeCell ref="I5:J5"/>
    <mergeCell ref="A1:R1"/>
    <mergeCell ref="A2:R2"/>
    <mergeCell ref="A4:A7"/>
    <mergeCell ref="B4:B7"/>
    <mergeCell ref="C4:D4"/>
    <mergeCell ref="E4:E7"/>
    <mergeCell ref="F4:F7"/>
    <mergeCell ref="G4:H5"/>
    <mergeCell ref="I4:P4"/>
    <mergeCell ref="Q4:Q7"/>
    <mergeCell ref="K5:L5"/>
    <mergeCell ref="M5:N5"/>
    <mergeCell ref="O5:P5"/>
    <mergeCell ref="G6:G7"/>
    <mergeCell ref="H6:H7"/>
    <mergeCell ref="I6:I7"/>
  </mergeCells>
  <printOptions horizontalCentered="1"/>
  <pageMargins left="0.31496062992125984" right="0.31496062992125984" top="0.74803149606299213" bottom="0.74803149606299213" header="0.31496062992125984" footer="0.31496062992125984"/>
  <pageSetup paperSize="9" scale="42" orientation="landscape" r:id="rId1"/>
  <rowBreaks count="1" manualBreakCount="1">
    <brk id="1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view="pageBreakPreview" zoomScaleNormal="100" zoomScaleSheetLayoutView="100" workbookViewId="0">
      <pane ySplit="7" topLeftCell="A12" activePane="bottomLeft" state="frozen"/>
      <selection pane="bottomLeft" activeCell="A12" sqref="A12:XFD25"/>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13.75" style="1" bestFit="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hidden="1">
      <c r="A9" s="84" t="s">
        <v>17</v>
      </c>
      <c r="B9" s="84"/>
      <c r="C9" s="6"/>
      <c r="D9" s="6"/>
      <c r="E9" s="6"/>
      <c r="F9" s="6" t="e">
        <f>F10+#REF!</f>
        <v>#REF!</v>
      </c>
      <c r="G9" s="6" t="e">
        <f>G10+#REF!</f>
        <v>#REF!</v>
      </c>
      <c r="H9" s="6" t="e">
        <f>H10+#REF!</f>
        <v>#REF!</v>
      </c>
      <c r="I9" s="6" t="e">
        <f>I10+#REF!</f>
        <v>#REF!</v>
      </c>
      <c r="J9" s="6" t="e">
        <f>J10+#REF!</f>
        <v>#REF!</v>
      </c>
      <c r="K9" s="6" t="e">
        <f>K10+#REF!</f>
        <v>#REF!</v>
      </c>
      <c r="L9" s="6" t="e">
        <f>L10+#REF!</f>
        <v>#REF!</v>
      </c>
      <c r="M9" s="6" t="e">
        <f>M10+#REF!</f>
        <v>#REF!</v>
      </c>
      <c r="N9" s="6" t="e">
        <f>N10+#REF!</f>
        <v>#REF!</v>
      </c>
      <c r="O9" s="6" t="e">
        <f>O10+#REF!</f>
        <v>#REF!</v>
      </c>
      <c r="P9" s="6" t="e">
        <f>P10+#REF!</f>
        <v>#REF!</v>
      </c>
      <c r="Q9" s="6"/>
      <c r="R9" s="7"/>
    </row>
    <row r="10" spans="1:19" s="11" customFormat="1" hidden="1">
      <c r="A10" s="85" t="s">
        <v>18</v>
      </c>
      <c r="B10" s="85"/>
      <c r="C10" s="8"/>
      <c r="D10" s="8"/>
      <c r="E10" s="8"/>
      <c r="F10" s="8" t="e">
        <f>#REF!+#REF!+#REF!</f>
        <v>#REF!</v>
      </c>
      <c r="G10" s="8" t="e">
        <f>#REF!+#REF!+#REF!</f>
        <v>#REF!</v>
      </c>
      <c r="H10" s="8" t="e">
        <f>#REF!+#REF!+#REF!</f>
        <v>#REF!</v>
      </c>
      <c r="I10" s="8" t="e">
        <f>#REF!+#REF!+#REF!</f>
        <v>#REF!</v>
      </c>
      <c r="J10" s="8" t="e">
        <f>#REF!+#REF!+#REF!</f>
        <v>#REF!</v>
      </c>
      <c r="K10" s="8" t="e">
        <f>#REF!+#REF!+#REF!</f>
        <v>#REF!</v>
      </c>
      <c r="L10" s="8" t="e">
        <f>#REF!+#REF!+#REF!</f>
        <v>#REF!</v>
      </c>
      <c r="M10" s="8" t="e">
        <f>#REF!+#REF!+#REF!</f>
        <v>#REF!</v>
      </c>
      <c r="N10" s="8" t="e">
        <f>#REF!+#REF!+#REF!</f>
        <v>#REF!</v>
      </c>
      <c r="O10" s="8" t="e">
        <f>#REF!+#REF!+#REF!</f>
        <v>#REF!</v>
      </c>
      <c r="P10" s="8" t="e">
        <f>#REF!+#REF!+#REF!</f>
        <v>#REF!</v>
      </c>
      <c r="Q10" s="8"/>
      <c r="R10" s="9"/>
      <c r="S10" s="10"/>
    </row>
    <row r="11" spans="1:19" s="16" customFormat="1">
      <c r="A11" s="12"/>
      <c r="B11" s="13" t="s">
        <v>167</v>
      </c>
      <c r="C11" s="14"/>
      <c r="D11" s="14"/>
      <c r="E11" s="14"/>
      <c r="F11" s="14">
        <f>SUM(F12:F25)</f>
        <v>89505100</v>
      </c>
      <c r="G11" s="14">
        <f t="shared" ref="G11:O11" si="0">SUM(G12:G25)</f>
        <v>3</v>
      </c>
      <c r="H11" s="14">
        <f t="shared" si="0"/>
        <v>14000000</v>
      </c>
      <c r="I11" s="14">
        <f t="shared" si="0"/>
        <v>11</v>
      </c>
      <c r="J11" s="14">
        <f t="shared" si="0"/>
        <v>89505100</v>
      </c>
      <c r="K11" s="14">
        <f t="shared" si="0"/>
        <v>0</v>
      </c>
      <c r="L11" s="14">
        <f t="shared" si="0"/>
        <v>0</v>
      </c>
      <c r="M11" s="14">
        <f t="shared" si="0"/>
        <v>0</v>
      </c>
      <c r="N11" s="14">
        <f t="shared" si="0"/>
        <v>0</v>
      </c>
      <c r="O11" s="14">
        <f t="shared" si="0"/>
        <v>14</v>
      </c>
      <c r="P11" s="14">
        <f>SUM(P12:P25)</f>
        <v>89505100</v>
      </c>
      <c r="Q11" s="14"/>
      <c r="R11" s="15"/>
    </row>
    <row r="12" spans="1:19" s="40" customFormat="1">
      <c r="A12" s="37">
        <v>1</v>
      </c>
      <c r="B12" s="38" t="s">
        <v>168</v>
      </c>
      <c r="C12" s="18" t="s">
        <v>21</v>
      </c>
      <c r="D12" s="39"/>
      <c r="E12" s="27" t="s">
        <v>22</v>
      </c>
      <c r="F12" s="39">
        <v>6000000</v>
      </c>
      <c r="G12" s="39">
        <v>1</v>
      </c>
      <c r="H12" s="39">
        <f>F12</f>
        <v>6000000</v>
      </c>
      <c r="I12" s="39">
        <f>G12</f>
        <v>1</v>
      </c>
      <c r="J12" s="39">
        <f>F12</f>
        <v>6000000</v>
      </c>
      <c r="K12" s="39"/>
      <c r="L12" s="39"/>
      <c r="M12" s="39"/>
      <c r="N12" s="39"/>
      <c r="O12" s="39">
        <v>1</v>
      </c>
      <c r="P12" s="39">
        <f>J12</f>
        <v>6000000</v>
      </c>
      <c r="Q12" s="39"/>
      <c r="R12" s="33"/>
    </row>
    <row r="13" spans="1:19" s="40" customFormat="1">
      <c r="A13" s="37">
        <v>2</v>
      </c>
      <c r="B13" s="38" t="s">
        <v>169</v>
      </c>
      <c r="C13" s="18" t="s">
        <v>21</v>
      </c>
      <c r="D13" s="39"/>
      <c r="E13" s="27" t="s">
        <v>26</v>
      </c>
      <c r="F13" s="39">
        <v>3000000</v>
      </c>
      <c r="G13" s="39">
        <v>1</v>
      </c>
      <c r="H13" s="39">
        <f>F13</f>
        <v>3000000</v>
      </c>
      <c r="I13" s="39">
        <f t="shared" ref="I13:I14" si="1">G13</f>
        <v>1</v>
      </c>
      <c r="J13" s="39">
        <f t="shared" ref="J13:J23" si="2">F13</f>
        <v>3000000</v>
      </c>
      <c r="K13" s="39"/>
      <c r="L13" s="39"/>
      <c r="M13" s="39"/>
      <c r="N13" s="39"/>
      <c r="O13" s="39">
        <v>1</v>
      </c>
      <c r="P13" s="39">
        <f t="shared" ref="P13" si="3">J13</f>
        <v>3000000</v>
      </c>
      <c r="Q13" s="39"/>
      <c r="R13" s="33"/>
    </row>
    <row r="14" spans="1:19" s="40" customFormat="1">
      <c r="A14" s="37">
        <v>3</v>
      </c>
      <c r="B14" s="38" t="s">
        <v>170</v>
      </c>
      <c r="C14" s="18" t="s">
        <v>21</v>
      </c>
      <c r="D14" s="39"/>
      <c r="E14" s="27" t="s">
        <v>26</v>
      </c>
      <c r="F14" s="39">
        <v>5000000</v>
      </c>
      <c r="G14" s="39">
        <v>1</v>
      </c>
      <c r="H14" s="39">
        <f>F14</f>
        <v>5000000</v>
      </c>
      <c r="I14" s="39">
        <f t="shared" si="1"/>
        <v>1</v>
      </c>
      <c r="J14" s="39">
        <f t="shared" si="2"/>
        <v>5000000</v>
      </c>
      <c r="K14" s="39"/>
      <c r="L14" s="39"/>
      <c r="M14" s="39"/>
      <c r="N14" s="39"/>
      <c r="O14" s="39">
        <v>1</v>
      </c>
      <c r="P14" s="39">
        <f>J14</f>
        <v>5000000</v>
      </c>
      <c r="Q14" s="39"/>
      <c r="R14" s="33"/>
    </row>
    <row r="15" spans="1:19" s="40" customFormat="1">
      <c r="A15" s="37">
        <v>4</v>
      </c>
      <c r="B15" s="76" t="s">
        <v>196</v>
      </c>
      <c r="C15" s="18" t="s">
        <v>21</v>
      </c>
      <c r="D15" s="39"/>
      <c r="E15" s="27" t="s">
        <v>26</v>
      </c>
      <c r="F15" s="77">
        <v>5000000</v>
      </c>
      <c r="G15" s="39"/>
      <c r="H15" s="39"/>
      <c r="I15" s="39"/>
      <c r="J15" s="77">
        <v>5000000</v>
      </c>
      <c r="K15" s="39"/>
      <c r="L15" s="39"/>
      <c r="M15" s="39"/>
      <c r="N15" s="39"/>
      <c r="O15" s="39">
        <v>1</v>
      </c>
      <c r="P15" s="39">
        <f t="shared" ref="P15:P17" si="4">J15</f>
        <v>5000000</v>
      </c>
      <c r="Q15" s="39"/>
      <c r="R15" s="33"/>
    </row>
    <row r="16" spans="1:19" s="40" customFormat="1">
      <c r="A16" s="37">
        <v>5</v>
      </c>
      <c r="B16" s="76" t="s">
        <v>197</v>
      </c>
      <c r="C16" s="18" t="s">
        <v>21</v>
      </c>
      <c r="D16" s="39"/>
      <c r="E16" s="27" t="s">
        <v>22</v>
      </c>
      <c r="F16" s="77">
        <v>20000000</v>
      </c>
      <c r="G16" s="39"/>
      <c r="H16" s="39"/>
      <c r="I16" s="39"/>
      <c r="J16" s="77">
        <v>20000000</v>
      </c>
      <c r="K16" s="39"/>
      <c r="L16" s="39"/>
      <c r="M16" s="39"/>
      <c r="N16" s="39"/>
      <c r="O16" s="39">
        <v>1</v>
      </c>
      <c r="P16" s="39">
        <f t="shared" si="4"/>
        <v>20000000</v>
      </c>
      <c r="Q16" s="39"/>
      <c r="R16" s="33"/>
    </row>
    <row r="17" spans="1:19" s="40" customFormat="1">
      <c r="A17" s="37">
        <v>6</v>
      </c>
      <c r="B17" s="76" t="s">
        <v>198</v>
      </c>
      <c r="C17" s="18" t="s">
        <v>21</v>
      </c>
      <c r="D17" s="39"/>
      <c r="E17" s="27" t="s">
        <v>26</v>
      </c>
      <c r="F17" s="77">
        <v>15000000</v>
      </c>
      <c r="G17" s="39"/>
      <c r="H17" s="39"/>
      <c r="I17" s="39"/>
      <c r="J17" s="77">
        <v>15000000</v>
      </c>
      <c r="K17" s="39"/>
      <c r="L17" s="39"/>
      <c r="M17" s="39"/>
      <c r="N17" s="39"/>
      <c r="O17" s="39">
        <v>1</v>
      </c>
      <c r="P17" s="39">
        <f t="shared" si="4"/>
        <v>15000000</v>
      </c>
      <c r="Q17" s="39"/>
      <c r="R17" s="33"/>
    </row>
    <row r="18" spans="1:19" s="65" customFormat="1">
      <c r="A18" s="37">
        <v>7</v>
      </c>
      <c r="B18" s="24" t="s">
        <v>171</v>
      </c>
      <c r="C18" s="18" t="s">
        <v>21</v>
      </c>
      <c r="D18" s="34"/>
      <c r="E18" s="25" t="s">
        <v>26</v>
      </c>
      <c r="F18" s="25">
        <v>1000000</v>
      </c>
      <c r="G18" s="39"/>
      <c r="H18" s="25"/>
      <c r="I18" s="25">
        <v>1</v>
      </c>
      <c r="J18" s="28">
        <f t="shared" si="2"/>
        <v>1000000</v>
      </c>
      <c r="K18" s="25"/>
      <c r="L18" s="25"/>
      <c r="M18" s="25"/>
      <c r="N18" s="28"/>
      <c r="O18" s="34">
        <v>1</v>
      </c>
      <c r="P18" s="34">
        <f>N18+L18+J18</f>
        <v>1000000</v>
      </c>
      <c r="Q18" s="34"/>
      <c r="R18" s="63"/>
      <c r="S18" s="64"/>
    </row>
    <row r="19" spans="1:19" s="65" customFormat="1">
      <c r="A19" s="37">
        <v>8</v>
      </c>
      <c r="B19" s="24" t="s">
        <v>172</v>
      </c>
      <c r="C19" s="18" t="s">
        <v>21</v>
      </c>
      <c r="D19" s="34"/>
      <c r="E19" s="25" t="s">
        <v>26</v>
      </c>
      <c r="F19" s="25">
        <v>2500000</v>
      </c>
      <c r="G19" s="39"/>
      <c r="H19" s="25"/>
      <c r="I19" s="25">
        <v>1</v>
      </c>
      <c r="J19" s="28">
        <f t="shared" si="2"/>
        <v>2500000</v>
      </c>
      <c r="K19" s="25"/>
      <c r="L19" s="25"/>
      <c r="M19" s="25"/>
      <c r="N19" s="28"/>
      <c r="O19" s="34">
        <v>1</v>
      </c>
      <c r="P19" s="34">
        <f t="shared" ref="P19:P25" si="5">N19+L19+J19</f>
        <v>2500000</v>
      </c>
      <c r="Q19" s="34"/>
      <c r="R19" s="63"/>
      <c r="S19" s="64"/>
    </row>
    <row r="20" spans="1:19" s="65" customFormat="1">
      <c r="A20" s="37">
        <v>9</v>
      </c>
      <c r="B20" s="24" t="s">
        <v>173</v>
      </c>
      <c r="C20" s="18" t="s">
        <v>21</v>
      </c>
      <c r="D20" s="34"/>
      <c r="E20" s="25" t="s">
        <v>26</v>
      </c>
      <c r="F20" s="25">
        <v>15000000</v>
      </c>
      <c r="G20" s="39"/>
      <c r="H20" s="25"/>
      <c r="I20" s="25">
        <v>1</v>
      </c>
      <c r="J20" s="28">
        <f t="shared" si="2"/>
        <v>15000000</v>
      </c>
      <c r="K20" s="25"/>
      <c r="L20" s="25"/>
      <c r="M20" s="25"/>
      <c r="N20" s="28"/>
      <c r="O20" s="34">
        <v>1</v>
      </c>
      <c r="P20" s="34">
        <f t="shared" si="5"/>
        <v>15000000</v>
      </c>
      <c r="Q20" s="34"/>
      <c r="R20" s="63"/>
      <c r="S20" s="64"/>
    </row>
    <row r="21" spans="1:19" s="65" customFormat="1">
      <c r="A21" s="37">
        <v>10</v>
      </c>
      <c r="B21" s="24" t="s">
        <v>174</v>
      </c>
      <c r="C21" s="18" t="s">
        <v>21</v>
      </c>
      <c r="D21" s="34"/>
      <c r="E21" s="25" t="s">
        <v>26</v>
      </c>
      <c r="F21" s="25">
        <v>1200000</v>
      </c>
      <c r="G21" s="39"/>
      <c r="H21" s="25"/>
      <c r="I21" s="25">
        <v>1</v>
      </c>
      <c r="J21" s="28">
        <f t="shared" si="2"/>
        <v>1200000</v>
      </c>
      <c r="K21" s="25"/>
      <c r="L21" s="25"/>
      <c r="M21" s="25"/>
      <c r="N21" s="28"/>
      <c r="O21" s="34">
        <v>1</v>
      </c>
      <c r="P21" s="34">
        <f t="shared" si="5"/>
        <v>1200000</v>
      </c>
      <c r="Q21" s="34"/>
      <c r="R21" s="63"/>
      <c r="S21" s="64"/>
    </row>
    <row r="22" spans="1:19" s="65" customFormat="1">
      <c r="A22" s="37">
        <v>11</v>
      </c>
      <c r="B22" s="24" t="s">
        <v>175</v>
      </c>
      <c r="C22" s="18" t="s">
        <v>21</v>
      </c>
      <c r="D22" s="34"/>
      <c r="E22" s="25" t="s">
        <v>26</v>
      </c>
      <c r="F22" s="25">
        <v>3000000</v>
      </c>
      <c r="G22" s="39"/>
      <c r="H22" s="25"/>
      <c r="I22" s="25">
        <v>1</v>
      </c>
      <c r="J22" s="28">
        <f t="shared" si="2"/>
        <v>3000000</v>
      </c>
      <c r="K22" s="25"/>
      <c r="L22" s="25"/>
      <c r="M22" s="25"/>
      <c r="N22" s="28"/>
      <c r="O22" s="34">
        <v>1</v>
      </c>
      <c r="P22" s="34">
        <f t="shared" si="5"/>
        <v>3000000</v>
      </c>
      <c r="Q22" s="34"/>
      <c r="R22" s="63"/>
      <c r="S22" s="64"/>
    </row>
    <row r="23" spans="1:19" s="65" customFormat="1">
      <c r="A23" s="37">
        <v>12</v>
      </c>
      <c r="B23" s="24" t="s">
        <v>176</v>
      </c>
      <c r="C23" s="18" t="s">
        <v>21</v>
      </c>
      <c r="D23" s="34"/>
      <c r="E23" s="25" t="s">
        <v>26</v>
      </c>
      <c r="F23" s="25">
        <v>920000</v>
      </c>
      <c r="G23" s="39"/>
      <c r="H23" s="25"/>
      <c r="I23" s="25">
        <v>1</v>
      </c>
      <c r="J23" s="28">
        <f t="shared" si="2"/>
        <v>920000</v>
      </c>
      <c r="K23" s="25"/>
      <c r="L23" s="25"/>
      <c r="M23" s="25"/>
      <c r="N23" s="28"/>
      <c r="O23" s="34">
        <v>1</v>
      </c>
      <c r="P23" s="34">
        <f t="shared" si="5"/>
        <v>920000</v>
      </c>
      <c r="Q23" s="34"/>
      <c r="R23" s="63"/>
      <c r="S23" s="64"/>
    </row>
    <row r="24" spans="1:19" s="65" customFormat="1">
      <c r="A24" s="37">
        <v>13</v>
      </c>
      <c r="B24" s="24" t="s">
        <v>177</v>
      </c>
      <c r="C24" s="18" t="s">
        <v>21</v>
      </c>
      <c r="D24" s="34"/>
      <c r="E24" s="25" t="s">
        <v>26</v>
      </c>
      <c r="F24" s="25">
        <v>10000000</v>
      </c>
      <c r="G24" s="39"/>
      <c r="H24" s="25"/>
      <c r="I24" s="25">
        <v>1</v>
      </c>
      <c r="J24" s="28">
        <f>F24</f>
        <v>10000000</v>
      </c>
      <c r="K24" s="25"/>
      <c r="L24" s="25"/>
      <c r="M24" s="25"/>
      <c r="N24" s="28"/>
      <c r="O24" s="34">
        <v>1</v>
      </c>
      <c r="P24" s="34">
        <f t="shared" si="5"/>
        <v>10000000</v>
      </c>
      <c r="Q24" s="34"/>
      <c r="R24" s="63"/>
      <c r="S24" s="64"/>
    </row>
    <row r="25" spans="1:19" s="65" customFormat="1">
      <c r="A25" s="37">
        <v>14</v>
      </c>
      <c r="B25" s="24" t="s">
        <v>178</v>
      </c>
      <c r="C25" s="18" t="s">
        <v>21</v>
      </c>
      <c r="D25" s="34"/>
      <c r="E25" s="25" t="s">
        <v>22</v>
      </c>
      <c r="F25" s="25">
        <v>1885100</v>
      </c>
      <c r="G25" s="39"/>
      <c r="H25" s="25"/>
      <c r="I25" s="25">
        <v>1</v>
      </c>
      <c r="J25" s="25">
        <f t="shared" ref="J25" si="6">F25</f>
        <v>1885100</v>
      </c>
      <c r="K25" s="25"/>
      <c r="L25" s="25"/>
      <c r="M25" s="25"/>
      <c r="N25" s="66"/>
      <c r="O25" s="34">
        <v>1</v>
      </c>
      <c r="P25" s="34">
        <f t="shared" si="5"/>
        <v>1885100</v>
      </c>
      <c r="Q25" s="34"/>
      <c r="R25" s="63"/>
      <c r="S25" s="64"/>
    </row>
    <row r="26" spans="1:19">
      <c r="A26" s="68"/>
      <c r="B26" s="69"/>
      <c r="C26" s="70"/>
      <c r="D26" s="70"/>
      <c r="E26" s="70"/>
      <c r="F26" s="70"/>
      <c r="G26" s="70"/>
      <c r="H26" s="70"/>
      <c r="I26" s="70"/>
      <c r="J26" s="70"/>
      <c r="K26" s="70"/>
      <c r="L26" s="70"/>
      <c r="M26" s="70"/>
      <c r="N26" s="70"/>
      <c r="O26" s="70"/>
      <c r="P26" s="70"/>
      <c r="Q26" s="70"/>
      <c r="R26" s="71"/>
      <c r="S26" s="67"/>
    </row>
    <row r="27" spans="1:19">
      <c r="A27" s="68"/>
      <c r="B27" s="69"/>
      <c r="C27" s="70"/>
      <c r="D27" s="70"/>
      <c r="E27" s="70"/>
      <c r="F27" s="70"/>
      <c r="G27" s="70"/>
      <c r="H27" s="70"/>
      <c r="I27" s="70"/>
      <c r="J27" s="70"/>
      <c r="K27" s="70"/>
      <c r="L27" s="70"/>
      <c r="M27" s="70"/>
      <c r="N27" s="70"/>
      <c r="O27" s="70"/>
      <c r="P27" s="70"/>
      <c r="Q27" s="70"/>
      <c r="R27" s="71"/>
      <c r="S27" s="67"/>
    </row>
    <row r="28" spans="1:19">
      <c r="A28" s="68"/>
      <c r="B28" s="69"/>
      <c r="C28" s="70"/>
      <c r="D28" s="70"/>
      <c r="E28" s="70"/>
      <c r="F28" s="70"/>
      <c r="G28" s="70"/>
      <c r="H28" s="70"/>
      <c r="I28" s="70"/>
      <c r="J28" s="70"/>
      <c r="K28" s="70"/>
      <c r="L28" s="70"/>
      <c r="M28" s="70"/>
      <c r="N28" s="70"/>
      <c r="O28" s="70"/>
      <c r="P28" s="70"/>
      <c r="Q28" s="70"/>
      <c r="R28" s="71"/>
      <c r="S28" s="67"/>
    </row>
    <row r="29" spans="1:19">
      <c r="A29" s="68"/>
      <c r="B29" s="69"/>
      <c r="C29" s="70"/>
      <c r="D29" s="70"/>
      <c r="E29" s="70"/>
      <c r="F29" s="70"/>
      <c r="G29" s="70"/>
      <c r="H29" s="70"/>
      <c r="I29" s="70"/>
      <c r="J29" s="70"/>
      <c r="K29" s="70"/>
      <c r="L29" s="70"/>
      <c r="M29" s="70"/>
      <c r="N29" s="70"/>
      <c r="O29" s="70"/>
      <c r="P29" s="70"/>
      <c r="Q29" s="70"/>
      <c r="R29" s="71"/>
      <c r="S29" s="67"/>
    </row>
    <row r="30" spans="1:19">
      <c r="A30" s="68"/>
      <c r="B30" s="69"/>
      <c r="C30" s="70"/>
      <c r="D30" s="70"/>
      <c r="E30" s="70"/>
      <c r="F30" s="70"/>
      <c r="G30" s="70"/>
      <c r="H30" s="70"/>
      <c r="I30" s="70"/>
      <c r="J30" s="70"/>
      <c r="K30" s="70"/>
      <c r="L30" s="70"/>
      <c r="M30" s="70"/>
      <c r="N30" s="70"/>
      <c r="O30" s="70"/>
      <c r="P30" s="70"/>
      <c r="Q30" s="70"/>
      <c r="R30" s="71"/>
      <c r="S30" s="67"/>
    </row>
    <row r="31" spans="1:19">
      <c r="S31" s="67"/>
    </row>
    <row r="32" spans="1:19">
      <c r="A32" s="83"/>
      <c r="B32" s="83"/>
      <c r="C32" s="83"/>
      <c r="D32" s="83"/>
      <c r="E32" s="83"/>
      <c r="F32" s="83"/>
      <c r="G32" s="83"/>
      <c r="H32" s="83"/>
      <c r="I32" s="83"/>
      <c r="J32" s="83"/>
      <c r="K32" s="83"/>
      <c r="L32" s="83"/>
      <c r="M32" s="83"/>
      <c r="N32" s="83"/>
      <c r="O32" s="83"/>
      <c r="P32" s="83"/>
      <c r="Q32" s="83"/>
      <c r="R32" s="83"/>
      <c r="S32" s="67"/>
    </row>
    <row r="33" spans="1:19">
      <c r="A33" s="83"/>
      <c r="B33" s="83"/>
      <c r="C33" s="83"/>
      <c r="D33" s="83"/>
      <c r="E33" s="83"/>
      <c r="F33" s="83"/>
      <c r="G33" s="83"/>
      <c r="H33" s="83"/>
      <c r="I33" s="83"/>
      <c r="J33" s="83"/>
      <c r="K33" s="83"/>
      <c r="L33" s="83"/>
      <c r="M33" s="83"/>
      <c r="N33" s="83"/>
      <c r="O33" s="83"/>
      <c r="P33" s="83"/>
      <c r="Q33" s="83"/>
      <c r="R33" s="83"/>
      <c r="S33" s="67"/>
    </row>
    <row r="34" spans="1:19">
      <c r="A34" s="83"/>
      <c r="B34" s="83"/>
      <c r="C34" s="83"/>
      <c r="D34" s="83"/>
      <c r="E34" s="83"/>
      <c r="F34" s="83"/>
      <c r="G34" s="83"/>
      <c r="H34" s="83"/>
      <c r="I34" s="83"/>
      <c r="J34" s="83"/>
      <c r="K34" s="83"/>
      <c r="L34" s="83"/>
      <c r="M34" s="83"/>
      <c r="N34" s="83"/>
      <c r="O34" s="83"/>
      <c r="P34" s="83"/>
      <c r="Q34" s="83"/>
      <c r="R34" s="83"/>
      <c r="S34" s="67"/>
    </row>
    <row r="35" spans="1:19">
      <c r="A35" s="83"/>
      <c r="B35" s="83"/>
      <c r="C35" s="83"/>
      <c r="D35" s="83"/>
      <c r="E35" s="83"/>
      <c r="F35" s="83"/>
      <c r="G35" s="83"/>
      <c r="H35" s="83"/>
      <c r="I35" s="83"/>
      <c r="J35" s="83"/>
      <c r="K35" s="83"/>
      <c r="L35" s="83"/>
      <c r="M35" s="83"/>
      <c r="N35" s="83"/>
      <c r="O35" s="83"/>
      <c r="P35" s="83"/>
      <c r="Q35" s="83"/>
      <c r="R35" s="83"/>
      <c r="S35" s="67"/>
    </row>
    <row r="36" spans="1:19">
      <c r="A36" s="83"/>
      <c r="B36" s="83"/>
      <c r="C36" s="83"/>
      <c r="D36" s="83"/>
      <c r="E36" s="83"/>
      <c r="F36" s="83"/>
      <c r="G36" s="83"/>
      <c r="H36" s="83"/>
      <c r="I36" s="83"/>
      <c r="J36" s="83"/>
      <c r="K36" s="83"/>
      <c r="L36" s="83"/>
      <c r="M36" s="83"/>
      <c r="N36" s="83"/>
      <c r="O36" s="83"/>
      <c r="P36" s="83"/>
      <c r="Q36" s="83"/>
      <c r="R36" s="83"/>
      <c r="S36" s="67"/>
    </row>
    <row r="37" spans="1:19">
      <c r="A37" s="83"/>
      <c r="B37" s="83"/>
      <c r="C37" s="83"/>
      <c r="D37" s="83"/>
      <c r="E37" s="83"/>
      <c r="F37" s="83"/>
      <c r="G37" s="83"/>
      <c r="H37" s="83"/>
      <c r="I37" s="83"/>
      <c r="J37" s="83"/>
      <c r="K37" s="83"/>
      <c r="L37" s="83"/>
      <c r="M37" s="83"/>
      <c r="N37" s="83"/>
      <c r="O37" s="83"/>
      <c r="P37" s="83"/>
      <c r="Q37" s="83"/>
      <c r="R37" s="83"/>
      <c r="S37" s="75"/>
    </row>
    <row r="38" spans="1:19">
      <c r="A38" s="83"/>
      <c r="B38" s="83"/>
      <c r="C38" s="83"/>
      <c r="D38" s="83"/>
      <c r="E38" s="83"/>
      <c r="F38" s="83"/>
      <c r="G38" s="83"/>
      <c r="H38" s="83"/>
      <c r="I38" s="83"/>
      <c r="J38" s="83"/>
      <c r="K38" s="83"/>
      <c r="L38" s="83"/>
      <c r="M38" s="83"/>
      <c r="N38" s="83"/>
      <c r="O38" s="83"/>
      <c r="P38" s="83"/>
      <c r="Q38" s="83"/>
      <c r="R38" s="83"/>
    </row>
    <row r="39" spans="1:19">
      <c r="A39" s="83"/>
      <c r="B39" s="83"/>
      <c r="C39" s="83"/>
      <c r="D39" s="83"/>
      <c r="E39" s="83"/>
      <c r="F39" s="83"/>
      <c r="G39" s="83"/>
      <c r="H39" s="83"/>
      <c r="I39" s="83"/>
      <c r="J39" s="83"/>
      <c r="K39" s="83"/>
      <c r="L39" s="83"/>
      <c r="M39" s="83"/>
      <c r="N39" s="83"/>
      <c r="O39" s="83"/>
      <c r="P39" s="83"/>
      <c r="Q39" s="83"/>
      <c r="R39" s="83"/>
    </row>
  </sheetData>
  <mergeCells count="37">
    <mergeCell ref="A34:R34"/>
    <mergeCell ref="A35:R35"/>
    <mergeCell ref="A36:R36"/>
    <mergeCell ref="A37:R37"/>
    <mergeCell ref="A38:R38"/>
    <mergeCell ref="A39:R39"/>
    <mergeCell ref="P6:P7"/>
    <mergeCell ref="A9:B9"/>
    <mergeCell ref="A10:B10"/>
    <mergeCell ref="A32:R32"/>
    <mergeCell ref="A33:R33"/>
    <mergeCell ref="J6:J7"/>
    <mergeCell ref="K6:K7"/>
    <mergeCell ref="L6:L7"/>
    <mergeCell ref="M6:M7"/>
    <mergeCell ref="N6:N7"/>
    <mergeCell ref="O6:O7"/>
    <mergeCell ref="R4:R7"/>
    <mergeCell ref="C5:C7"/>
    <mergeCell ref="D5:D7"/>
    <mergeCell ref="I5:J5"/>
    <mergeCell ref="A1:R1"/>
    <mergeCell ref="A2:R2"/>
    <mergeCell ref="A4:A7"/>
    <mergeCell ref="B4:B7"/>
    <mergeCell ref="C4:D4"/>
    <mergeCell ref="E4:E7"/>
    <mergeCell ref="F4:F7"/>
    <mergeCell ref="G4:H5"/>
    <mergeCell ref="I4:P4"/>
    <mergeCell ref="Q4:Q7"/>
    <mergeCell ref="K5:L5"/>
    <mergeCell ref="M5:N5"/>
    <mergeCell ref="O5:P5"/>
    <mergeCell ref="G6:G7"/>
    <mergeCell ref="H6:H7"/>
    <mergeCell ref="I6:I7"/>
  </mergeCells>
  <printOptions horizontalCentered="1"/>
  <pageMargins left="0.31496062992125984" right="0.31496062992125984" top="0.74803149606299213" bottom="0.74803149606299213" header="0.31496062992125984" footer="0.31496062992125984"/>
  <pageSetup paperSize="9" scale="42" orientation="landscape" r:id="rId1"/>
  <rowBreaks count="1" manualBreakCount="1">
    <brk id="1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view="pageBreakPreview" zoomScaleNormal="100" zoomScaleSheetLayoutView="100" workbookViewId="0">
      <pane ySplit="7" topLeftCell="A11" activePane="bottomLeft" state="frozen"/>
      <selection pane="bottomLeft" activeCell="H12" sqref="H12"/>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13.75" style="1" bestFit="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hidden="1">
      <c r="A9" s="84" t="s">
        <v>17</v>
      </c>
      <c r="B9" s="84"/>
      <c r="C9" s="6"/>
      <c r="D9" s="6"/>
      <c r="E9" s="6"/>
      <c r="F9" s="6" t="e">
        <f>F10+#REF!</f>
        <v>#REF!</v>
      </c>
      <c r="G9" s="6" t="e">
        <f>G10+#REF!</f>
        <v>#REF!</v>
      </c>
      <c r="H9" s="6" t="e">
        <f>H10+#REF!</f>
        <v>#REF!</v>
      </c>
      <c r="I9" s="6" t="e">
        <f>I10+#REF!</f>
        <v>#REF!</v>
      </c>
      <c r="J9" s="6" t="e">
        <f>J10+#REF!</f>
        <v>#REF!</v>
      </c>
      <c r="K9" s="6" t="e">
        <f>K10+#REF!</f>
        <v>#REF!</v>
      </c>
      <c r="L9" s="6" t="e">
        <f>L10+#REF!</f>
        <v>#REF!</v>
      </c>
      <c r="M9" s="6" t="e">
        <f>M10+#REF!</f>
        <v>#REF!</v>
      </c>
      <c r="N9" s="6" t="e">
        <f>N10+#REF!</f>
        <v>#REF!</v>
      </c>
      <c r="O9" s="6" t="e">
        <f>O10+#REF!</f>
        <v>#REF!</v>
      </c>
      <c r="P9" s="6" t="e">
        <f>P10+#REF!</f>
        <v>#REF!</v>
      </c>
      <c r="Q9" s="6"/>
      <c r="R9" s="7"/>
    </row>
    <row r="10" spans="1:19" s="11" customFormat="1" hidden="1">
      <c r="A10" s="85" t="s">
        <v>18</v>
      </c>
      <c r="B10" s="85"/>
      <c r="C10" s="8"/>
      <c r="D10" s="8"/>
      <c r="E10" s="8"/>
      <c r="F10" s="8" t="e">
        <f>#REF!+#REF!+#REF!</f>
        <v>#REF!</v>
      </c>
      <c r="G10" s="8" t="e">
        <f>#REF!+#REF!+#REF!</f>
        <v>#REF!</v>
      </c>
      <c r="H10" s="8" t="e">
        <f>#REF!+#REF!+#REF!</f>
        <v>#REF!</v>
      </c>
      <c r="I10" s="8" t="e">
        <f>#REF!+#REF!+#REF!</f>
        <v>#REF!</v>
      </c>
      <c r="J10" s="8" t="e">
        <f>#REF!+#REF!+#REF!</f>
        <v>#REF!</v>
      </c>
      <c r="K10" s="8" t="e">
        <f>#REF!+#REF!+#REF!</f>
        <v>#REF!</v>
      </c>
      <c r="L10" s="8" t="e">
        <f>#REF!+#REF!+#REF!</f>
        <v>#REF!</v>
      </c>
      <c r="M10" s="8" t="e">
        <f>#REF!+#REF!+#REF!</f>
        <v>#REF!</v>
      </c>
      <c r="N10" s="8" t="e">
        <f>#REF!+#REF!+#REF!</f>
        <v>#REF!</v>
      </c>
      <c r="O10" s="8" t="e">
        <f>#REF!+#REF!+#REF!</f>
        <v>#REF!</v>
      </c>
      <c r="P10" s="8" t="e">
        <f>#REF!+#REF!+#REF!</f>
        <v>#REF!</v>
      </c>
      <c r="Q10" s="8"/>
      <c r="R10" s="9"/>
      <c r="S10" s="10"/>
    </row>
    <row r="11" spans="1:19" s="48" customFormat="1">
      <c r="A11" s="43"/>
      <c r="B11" s="44" t="s">
        <v>93</v>
      </c>
      <c r="C11" s="45"/>
      <c r="D11" s="46"/>
      <c r="E11" s="46"/>
      <c r="F11" s="46">
        <f t="shared" ref="F11:P11" si="0">SUM(F12:F19)</f>
        <v>19500000</v>
      </c>
      <c r="G11" s="46">
        <f t="shared" si="0"/>
        <v>1</v>
      </c>
      <c r="H11" s="46">
        <f t="shared" si="0"/>
        <v>15000000</v>
      </c>
      <c r="I11" s="46">
        <f t="shared" si="0"/>
        <v>0</v>
      </c>
      <c r="J11" s="46">
        <f t="shared" si="0"/>
        <v>17000000</v>
      </c>
      <c r="K11" s="46">
        <f t="shared" si="0"/>
        <v>3</v>
      </c>
      <c r="L11" s="46">
        <f t="shared" si="0"/>
        <v>2000000</v>
      </c>
      <c r="M11" s="46">
        <f t="shared" si="0"/>
        <v>0</v>
      </c>
      <c r="N11" s="46">
        <f t="shared" si="0"/>
        <v>500000</v>
      </c>
      <c r="O11" s="46">
        <f t="shared" si="0"/>
        <v>8</v>
      </c>
      <c r="P11" s="46">
        <f t="shared" si="0"/>
        <v>19500000</v>
      </c>
      <c r="Q11" s="46"/>
      <c r="R11" s="47"/>
    </row>
    <row r="12" spans="1:19" ht="144">
      <c r="A12" s="2">
        <v>1</v>
      </c>
      <c r="B12" s="17" t="s">
        <v>94</v>
      </c>
      <c r="C12" s="18" t="s">
        <v>21</v>
      </c>
      <c r="D12" s="49"/>
      <c r="E12" s="49" t="s">
        <v>26</v>
      </c>
      <c r="F12" s="49">
        <v>15000000</v>
      </c>
      <c r="G12" s="49">
        <v>1</v>
      </c>
      <c r="H12" s="49">
        <f>F12</f>
        <v>15000000</v>
      </c>
      <c r="I12" s="49" t="s">
        <v>95</v>
      </c>
      <c r="J12" s="49">
        <v>15000000</v>
      </c>
      <c r="K12" s="49"/>
      <c r="L12" s="49" t="s">
        <v>60</v>
      </c>
      <c r="M12" s="49"/>
      <c r="N12" s="49" t="s">
        <v>60</v>
      </c>
      <c r="O12" s="49">
        <v>1</v>
      </c>
      <c r="P12" s="49">
        <v>15000000</v>
      </c>
      <c r="Q12" s="35" t="s">
        <v>96</v>
      </c>
      <c r="R12" s="5" t="s">
        <v>97</v>
      </c>
    </row>
    <row r="13" spans="1:19" ht="96">
      <c r="A13" s="50">
        <v>2</v>
      </c>
      <c r="B13" s="17" t="s">
        <v>98</v>
      </c>
      <c r="C13" s="18" t="s">
        <v>21</v>
      </c>
      <c r="D13" s="49"/>
      <c r="E13" s="49" t="s">
        <v>26</v>
      </c>
      <c r="F13" s="49">
        <v>500000</v>
      </c>
      <c r="G13" s="49"/>
      <c r="H13" s="49"/>
      <c r="I13" s="49" t="s">
        <v>95</v>
      </c>
      <c r="J13" s="49">
        <v>500000</v>
      </c>
      <c r="K13" s="49"/>
      <c r="L13" s="49"/>
      <c r="M13" s="49"/>
      <c r="N13" s="49"/>
      <c r="O13" s="49">
        <v>1</v>
      </c>
      <c r="P13" s="49">
        <v>500000</v>
      </c>
      <c r="Q13" s="35" t="s">
        <v>96</v>
      </c>
      <c r="R13" s="5" t="s">
        <v>99</v>
      </c>
    </row>
    <row r="14" spans="1:19" ht="96">
      <c r="A14" s="2">
        <v>3</v>
      </c>
      <c r="B14" s="17" t="s">
        <v>100</v>
      </c>
      <c r="C14" s="18" t="s">
        <v>21</v>
      </c>
      <c r="D14" s="49"/>
      <c r="E14" s="49" t="s">
        <v>26</v>
      </c>
      <c r="F14" s="49">
        <v>500000</v>
      </c>
      <c r="G14" s="49"/>
      <c r="H14" s="49"/>
      <c r="I14" s="49" t="s">
        <v>95</v>
      </c>
      <c r="J14" s="49">
        <v>500000</v>
      </c>
      <c r="K14" s="49"/>
      <c r="L14" s="49"/>
      <c r="M14" s="49"/>
      <c r="N14" s="49"/>
      <c r="O14" s="49">
        <v>1</v>
      </c>
      <c r="P14" s="49">
        <v>500000</v>
      </c>
      <c r="Q14" s="35" t="s">
        <v>96</v>
      </c>
      <c r="R14" s="5" t="s">
        <v>101</v>
      </c>
    </row>
    <row r="15" spans="1:19" ht="72">
      <c r="A15" s="50">
        <v>4</v>
      </c>
      <c r="B15" s="17" t="s">
        <v>102</v>
      </c>
      <c r="C15" s="18" t="s">
        <v>21</v>
      </c>
      <c r="D15" s="49"/>
      <c r="E15" s="49" t="s">
        <v>26</v>
      </c>
      <c r="F15" s="49">
        <v>1000000</v>
      </c>
      <c r="G15" s="49"/>
      <c r="H15" s="49"/>
      <c r="I15" s="49" t="s">
        <v>95</v>
      </c>
      <c r="J15" s="49">
        <v>1000000</v>
      </c>
      <c r="K15" s="49"/>
      <c r="L15" s="49"/>
      <c r="M15" s="49"/>
      <c r="N15" s="49"/>
      <c r="O15" s="49">
        <v>1</v>
      </c>
      <c r="P15" s="49">
        <v>1000000</v>
      </c>
      <c r="Q15" s="35" t="s">
        <v>96</v>
      </c>
      <c r="R15" s="5" t="s">
        <v>103</v>
      </c>
    </row>
    <row r="16" spans="1:19" ht="72">
      <c r="A16" s="2">
        <v>5</v>
      </c>
      <c r="B16" s="35" t="s">
        <v>104</v>
      </c>
      <c r="C16" s="18" t="s">
        <v>21</v>
      </c>
      <c r="D16" s="49"/>
      <c r="E16" s="49" t="s">
        <v>26</v>
      </c>
      <c r="F16" s="49">
        <v>800000</v>
      </c>
      <c r="G16" s="49"/>
      <c r="H16" s="49"/>
      <c r="I16" s="49"/>
      <c r="J16" s="49"/>
      <c r="K16" s="49">
        <v>1</v>
      </c>
      <c r="L16" s="49">
        <v>800000</v>
      </c>
      <c r="M16" s="49"/>
      <c r="N16" s="49"/>
      <c r="O16" s="49">
        <v>1</v>
      </c>
      <c r="P16" s="49">
        <v>800000</v>
      </c>
      <c r="Q16" s="35" t="s">
        <v>96</v>
      </c>
      <c r="R16" s="22" t="s">
        <v>105</v>
      </c>
    </row>
    <row r="17" spans="1:19" ht="72">
      <c r="A17" s="50">
        <v>6</v>
      </c>
      <c r="B17" s="35" t="s">
        <v>106</v>
      </c>
      <c r="C17" s="18" t="s">
        <v>21</v>
      </c>
      <c r="D17" s="49"/>
      <c r="E17" s="49" t="s">
        <v>26</v>
      </c>
      <c r="F17" s="49">
        <v>600000</v>
      </c>
      <c r="G17" s="49"/>
      <c r="H17" s="49"/>
      <c r="I17" s="49"/>
      <c r="J17" s="49"/>
      <c r="K17" s="49">
        <v>1</v>
      </c>
      <c r="L17" s="49">
        <v>600000</v>
      </c>
      <c r="M17" s="49"/>
      <c r="N17" s="49"/>
      <c r="O17" s="49">
        <v>1</v>
      </c>
      <c r="P17" s="49">
        <v>600000</v>
      </c>
      <c r="Q17" s="35" t="s">
        <v>96</v>
      </c>
      <c r="R17" s="22" t="s">
        <v>107</v>
      </c>
    </row>
    <row r="18" spans="1:19" ht="72">
      <c r="A18" s="2">
        <v>7</v>
      </c>
      <c r="B18" s="35" t="s">
        <v>108</v>
      </c>
      <c r="C18" s="18" t="s">
        <v>21</v>
      </c>
      <c r="D18" s="49"/>
      <c r="E18" s="49" t="s">
        <v>26</v>
      </c>
      <c r="F18" s="49">
        <v>600000</v>
      </c>
      <c r="G18" s="49"/>
      <c r="H18" s="49"/>
      <c r="I18" s="49"/>
      <c r="J18" s="49"/>
      <c r="K18" s="49">
        <v>1</v>
      </c>
      <c r="L18" s="49">
        <v>600000</v>
      </c>
      <c r="M18" s="49"/>
      <c r="N18" s="49"/>
      <c r="O18" s="49">
        <v>1</v>
      </c>
      <c r="P18" s="49">
        <v>600000</v>
      </c>
      <c r="Q18" s="35" t="s">
        <v>109</v>
      </c>
      <c r="R18" s="22" t="s">
        <v>110</v>
      </c>
    </row>
    <row r="19" spans="1:19" ht="72">
      <c r="A19" s="50">
        <v>8</v>
      </c>
      <c r="B19" s="35" t="s">
        <v>111</v>
      </c>
      <c r="C19" s="18" t="s">
        <v>21</v>
      </c>
      <c r="D19" s="49"/>
      <c r="E19" s="49" t="s">
        <v>26</v>
      </c>
      <c r="F19" s="49">
        <v>500000</v>
      </c>
      <c r="G19" s="49"/>
      <c r="H19" s="49"/>
      <c r="I19" s="49"/>
      <c r="J19" s="49"/>
      <c r="K19" s="49"/>
      <c r="L19" s="49"/>
      <c r="M19" s="49" t="s">
        <v>95</v>
      </c>
      <c r="N19" s="49">
        <v>500000</v>
      </c>
      <c r="O19" s="49">
        <v>1</v>
      </c>
      <c r="P19" s="49">
        <v>500000</v>
      </c>
      <c r="Q19" s="35" t="s">
        <v>112</v>
      </c>
      <c r="R19" s="22" t="s">
        <v>113</v>
      </c>
    </row>
    <row r="20" spans="1:19">
      <c r="A20" s="68"/>
      <c r="B20" s="69"/>
      <c r="C20" s="70"/>
      <c r="D20" s="70"/>
      <c r="E20" s="70"/>
      <c r="F20" s="70"/>
      <c r="G20" s="70"/>
      <c r="H20" s="70"/>
      <c r="I20" s="70"/>
      <c r="J20" s="70"/>
      <c r="K20" s="70"/>
      <c r="L20" s="70"/>
      <c r="M20" s="70"/>
      <c r="N20" s="70"/>
      <c r="O20" s="70"/>
      <c r="P20" s="70"/>
      <c r="Q20" s="70"/>
      <c r="R20" s="71"/>
      <c r="S20" s="67"/>
    </row>
    <row r="21" spans="1:19">
      <c r="A21" s="68"/>
      <c r="B21" s="69"/>
      <c r="C21" s="70"/>
      <c r="D21" s="70"/>
      <c r="E21" s="70"/>
      <c r="F21" s="70"/>
      <c r="G21" s="70"/>
      <c r="H21" s="70"/>
      <c r="I21" s="70"/>
      <c r="J21" s="70"/>
      <c r="K21" s="70"/>
      <c r="L21" s="70"/>
      <c r="M21" s="70"/>
      <c r="N21" s="70"/>
      <c r="O21" s="70"/>
      <c r="P21" s="70"/>
      <c r="Q21" s="70"/>
      <c r="R21" s="71"/>
      <c r="S21" s="67"/>
    </row>
    <row r="22" spans="1:19">
      <c r="A22" s="68"/>
      <c r="B22" s="69"/>
      <c r="C22" s="70"/>
      <c r="D22" s="70"/>
      <c r="E22" s="70"/>
      <c r="F22" s="70"/>
      <c r="G22" s="70"/>
      <c r="H22" s="70"/>
      <c r="I22" s="70"/>
      <c r="J22" s="70"/>
      <c r="K22" s="70"/>
      <c r="L22" s="70"/>
      <c r="M22" s="70"/>
      <c r="N22" s="70"/>
      <c r="O22" s="70"/>
      <c r="P22" s="70"/>
      <c r="Q22" s="70"/>
      <c r="R22" s="71"/>
      <c r="S22" s="67"/>
    </row>
    <row r="23" spans="1:19">
      <c r="A23" s="68"/>
      <c r="B23" s="69"/>
      <c r="C23" s="70"/>
      <c r="D23" s="70"/>
      <c r="E23" s="70"/>
      <c r="F23" s="70"/>
      <c r="G23" s="70"/>
      <c r="H23" s="70"/>
      <c r="I23" s="70"/>
      <c r="J23" s="70"/>
      <c r="K23" s="70"/>
      <c r="L23" s="70"/>
      <c r="M23" s="70"/>
      <c r="N23" s="70"/>
      <c r="O23" s="70"/>
      <c r="P23" s="70"/>
      <c r="Q23" s="70"/>
      <c r="R23" s="71"/>
      <c r="S23" s="67"/>
    </row>
    <row r="24" spans="1:19">
      <c r="A24" s="68"/>
      <c r="B24" s="69"/>
      <c r="C24" s="70"/>
      <c r="D24" s="70"/>
      <c r="E24" s="70"/>
      <c r="F24" s="70"/>
      <c r="G24" s="70"/>
      <c r="H24" s="70"/>
      <c r="I24" s="70"/>
      <c r="J24" s="70"/>
      <c r="K24" s="70"/>
      <c r="L24" s="70"/>
      <c r="M24" s="70"/>
      <c r="N24" s="70"/>
      <c r="O24" s="70"/>
      <c r="P24" s="70"/>
      <c r="Q24" s="70"/>
      <c r="R24" s="71"/>
      <c r="S24" s="67"/>
    </row>
    <row r="25" spans="1:19">
      <c r="S25" s="67"/>
    </row>
    <row r="26" spans="1:19">
      <c r="A26" s="83"/>
      <c r="B26" s="83"/>
      <c r="C26" s="83"/>
      <c r="D26" s="83"/>
      <c r="E26" s="83"/>
      <c r="F26" s="83"/>
      <c r="G26" s="83"/>
      <c r="H26" s="83"/>
      <c r="I26" s="83"/>
      <c r="J26" s="83"/>
      <c r="K26" s="83"/>
      <c r="L26" s="83"/>
      <c r="M26" s="83"/>
      <c r="N26" s="83"/>
      <c r="O26" s="83"/>
      <c r="P26" s="83"/>
      <c r="Q26" s="83"/>
      <c r="R26" s="83"/>
      <c r="S26" s="67"/>
    </row>
    <row r="27" spans="1:19">
      <c r="A27" s="83"/>
      <c r="B27" s="83"/>
      <c r="C27" s="83"/>
      <c r="D27" s="83"/>
      <c r="E27" s="83"/>
      <c r="F27" s="83"/>
      <c r="G27" s="83"/>
      <c r="H27" s="83"/>
      <c r="I27" s="83"/>
      <c r="J27" s="83"/>
      <c r="K27" s="83"/>
      <c r="L27" s="83"/>
      <c r="M27" s="83"/>
      <c r="N27" s="83"/>
      <c r="O27" s="83"/>
      <c r="P27" s="83"/>
      <c r="Q27" s="83"/>
      <c r="R27" s="83"/>
      <c r="S27" s="67"/>
    </row>
    <row r="28" spans="1:19">
      <c r="A28" s="83"/>
      <c r="B28" s="83"/>
      <c r="C28" s="83"/>
      <c r="D28" s="83"/>
      <c r="E28" s="83"/>
      <c r="F28" s="83"/>
      <c r="G28" s="83"/>
      <c r="H28" s="83"/>
      <c r="I28" s="83"/>
      <c r="J28" s="83"/>
      <c r="K28" s="83"/>
      <c r="L28" s="83"/>
      <c r="M28" s="83"/>
      <c r="N28" s="83"/>
      <c r="O28" s="83"/>
      <c r="P28" s="83"/>
      <c r="Q28" s="83"/>
      <c r="R28" s="83"/>
      <c r="S28" s="67"/>
    </row>
    <row r="29" spans="1:19">
      <c r="A29" s="83"/>
      <c r="B29" s="83"/>
      <c r="C29" s="83"/>
      <c r="D29" s="83"/>
      <c r="E29" s="83"/>
      <c r="F29" s="83"/>
      <c r="G29" s="83"/>
      <c r="H29" s="83"/>
      <c r="I29" s="83"/>
      <c r="J29" s="83"/>
      <c r="K29" s="83"/>
      <c r="L29" s="83"/>
      <c r="M29" s="83"/>
      <c r="N29" s="83"/>
      <c r="O29" s="83"/>
      <c r="P29" s="83"/>
      <c r="Q29" s="83"/>
      <c r="R29" s="83"/>
      <c r="S29" s="67"/>
    </row>
    <row r="30" spans="1:19">
      <c r="A30" s="83"/>
      <c r="B30" s="83"/>
      <c r="C30" s="83"/>
      <c r="D30" s="83"/>
      <c r="E30" s="83"/>
      <c r="F30" s="83"/>
      <c r="G30" s="83"/>
      <c r="H30" s="83"/>
      <c r="I30" s="83"/>
      <c r="J30" s="83"/>
      <c r="K30" s="83"/>
      <c r="L30" s="83"/>
      <c r="M30" s="83"/>
      <c r="N30" s="83"/>
      <c r="O30" s="83"/>
      <c r="P30" s="83"/>
      <c r="Q30" s="83"/>
      <c r="R30" s="83"/>
      <c r="S30" s="67"/>
    </row>
    <row r="31" spans="1:19">
      <c r="A31" s="83"/>
      <c r="B31" s="83"/>
      <c r="C31" s="83"/>
      <c r="D31" s="83"/>
      <c r="E31" s="83"/>
      <c r="F31" s="83"/>
      <c r="G31" s="83"/>
      <c r="H31" s="83"/>
      <c r="I31" s="83"/>
      <c r="J31" s="83"/>
      <c r="K31" s="83"/>
      <c r="L31" s="83"/>
      <c r="M31" s="83"/>
      <c r="N31" s="83"/>
      <c r="O31" s="83"/>
      <c r="P31" s="83"/>
      <c r="Q31" s="83"/>
      <c r="R31" s="83"/>
      <c r="S31" s="75"/>
    </row>
    <row r="32" spans="1:19">
      <c r="A32" s="83"/>
      <c r="B32" s="83"/>
      <c r="C32" s="83"/>
      <c r="D32" s="83"/>
      <c r="E32" s="83"/>
      <c r="F32" s="83"/>
      <c r="G32" s="83"/>
      <c r="H32" s="83"/>
      <c r="I32" s="83"/>
      <c r="J32" s="83"/>
      <c r="K32" s="83"/>
      <c r="L32" s="83"/>
      <c r="M32" s="83"/>
      <c r="N32" s="83"/>
      <c r="O32" s="83"/>
      <c r="P32" s="83"/>
      <c r="Q32" s="83"/>
      <c r="R32" s="83"/>
    </row>
    <row r="33" spans="1:18">
      <c r="A33" s="83"/>
      <c r="B33" s="83"/>
      <c r="C33" s="83"/>
      <c r="D33" s="83"/>
      <c r="E33" s="83"/>
      <c r="F33" s="83"/>
      <c r="G33" s="83"/>
      <c r="H33" s="83"/>
      <c r="I33" s="83"/>
      <c r="J33" s="83"/>
      <c r="K33" s="83"/>
      <c r="L33" s="83"/>
      <c r="M33" s="83"/>
      <c r="N33" s="83"/>
      <c r="O33" s="83"/>
      <c r="P33" s="83"/>
      <c r="Q33" s="83"/>
      <c r="R33" s="83"/>
    </row>
  </sheetData>
  <mergeCells count="37">
    <mergeCell ref="A28:R28"/>
    <mergeCell ref="A29:R29"/>
    <mergeCell ref="A30:R30"/>
    <mergeCell ref="A31:R31"/>
    <mergeCell ref="A32:R32"/>
    <mergeCell ref="I6:I7"/>
    <mergeCell ref="A33:R33"/>
    <mergeCell ref="P6:P7"/>
    <mergeCell ref="A9:B9"/>
    <mergeCell ref="A10:B10"/>
    <mergeCell ref="A26:R26"/>
    <mergeCell ref="A27:R27"/>
    <mergeCell ref="J6:J7"/>
    <mergeCell ref="K6:K7"/>
    <mergeCell ref="L6:L7"/>
    <mergeCell ref="M6:M7"/>
    <mergeCell ref="N6:N7"/>
    <mergeCell ref="O6:O7"/>
    <mergeCell ref="R4:R7"/>
    <mergeCell ref="C5:C7"/>
    <mergeCell ref="D5:D7"/>
    <mergeCell ref="A1:R1"/>
    <mergeCell ref="A2:R2"/>
    <mergeCell ref="A4:A7"/>
    <mergeCell ref="B4:B7"/>
    <mergeCell ref="C4:D4"/>
    <mergeCell ref="E4:E7"/>
    <mergeCell ref="F4:F7"/>
    <mergeCell ref="G4:H5"/>
    <mergeCell ref="I4:P4"/>
    <mergeCell ref="Q4:Q7"/>
    <mergeCell ref="I5:J5"/>
    <mergeCell ref="K5:L5"/>
    <mergeCell ref="M5:N5"/>
    <mergeCell ref="O5:P5"/>
    <mergeCell ref="G6:G7"/>
    <mergeCell ref="H6:H7"/>
  </mergeCells>
  <printOptions horizontalCentered="1"/>
  <pageMargins left="0.31496062992125984" right="0.31496062992125984" top="0.74803149606299213" bottom="0.74803149606299213" header="0.31496062992125984" footer="0.31496062992125984"/>
  <pageSetup paperSize="9" scale="42" orientation="landscape" r:id="rId1"/>
  <rowBreaks count="1" manualBreakCount="1">
    <brk id="1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BreakPreview" zoomScaleNormal="100" zoomScaleSheetLayoutView="100" workbookViewId="0">
      <pane ySplit="7" topLeftCell="A8" activePane="bottomLeft" state="frozen"/>
      <selection pane="bottomLeft" activeCell="B55" sqref="B55"/>
    </sheetView>
  </sheetViews>
  <sheetFormatPr defaultRowHeight="24"/>
  <cols>
    <col min="1" max="1" width="6" style="72" bestFit="1" customWidth="1"/>
    <col min="2" max="2" width="55.75" style="73" customWidth="1"/>
    <col min="3" max="4" width="9" style="1"/>
    <col min="5" max="5" width="8.125" style="1" bestFit="1" customWidth="1"/>
    <col min="6" max="6" width="14.75" style="1" bestFit="1" customWidth="1"/>
    <col min="7" max="7" width="7.5" style="1" bestFit="1" customWidth="1"/>
    <col min="8" max="8" width="13.75" style="1" bestFit="1" customWidth="1"/>
    <col min="9" max="9" width="7.5" style="1" hidden="1" customWidth="1"/>
    <col min="10" max="10" width="12.625" style="1" bestFit="1" customWidth="1"/>
    <col min="11" max="11" width="7.5" style="1" bestFit="1" customWidth="1"/>
    <col min="12" max="12" width="14.375" style="1" bestFit="1" customWidth="1"/>
    <col min="13" max="13" width="7.5" style="1" bestFit="1" customWidth="1"/>
    <col min="14" max="14" width="13.75" style="1" bestFit="1" customWidth="1"/>
    <col min="15" max="15" width="7.5" style="1" bestFit="1" customWidth="1"/>
    <col min="16" max="16" width="14.75" style="1" bestFit="1" customWidth="1"/>
    <col min="17" max="17" width="18" style="1" customWidth="1"/>
    <col min="18" max="18" width="49.625" style="74" bestFit="1" customWidth="1"/>
    <col min="19" max="16384" width="9" style="1"/>
  </cols>
  <sheetData>
    <row r="1" spans="1:19">
      <c r="A1" s="78" t="s">
        <v>0</v>
      </c>
      <c r="B1" s="78"/>
      <c r="C1" s="78"/>
      <c r="D1" s="78"/>
      <c r="E1" s="78"/>
      <c r="F1" s="78"/>
      <c r="G1" s="78"/>
      <c r="H1" s="78"/>
      <c r="I1" s="78"/>
      <c r="J1" s="78"/>
      <c r="K1" s="78"/>
      <c r="L1" s="78"/>
      <c r="M1" s="78"/>
      <c r="N1" s="78"/>
      <c r="O1" s="78"/>
      <c r="P1" s="78"/>
      <c r="Q1" s="78"/>
      <c r="R1" s="78"/>
    </row>
    <row r="2" spans="1:19">
      <c r="A2" s="78" t="s">
        <v>1</v>
      </c>
      <c r="B2" s="78"/>
      <c r="C2" s="78"/>
      <c r="D2" s="78"/>
      <c r="E2" s="78"/>
      <c r="F2" s="78"/>
      <c r="G2" s="78"/>
      <c r="H2" s="78"/>
      <c r="I2" s="78"/>
      <c r="J2" s="78"/>
      <c r="K2" s="78"/>
      <c r="L2" s="78"/>
      <c r="M2" s="78"/>
      <c r="N2" s="78"/>
      <c r="O2" s="78"/>
      <c r="P2" s="78"/>
      <c r="Q2" s="78"/>
      <c r="R2" s="78"/>
    </row>
    <row r="4" spans="1:19" ht="21" customHeight="1">
      <c r="A4" s="79" t="s">
        <v>2</v>
      </c>
      <c r="B4" s="80" t="s">
        <v>3</v>
      </c>
      <c r="C4" s="81" t="s">
        <v>4</v>
      </c>
      <c r="D4" s="81"/>
      <c r="E4" s="80" t="s">
        <v>5</v>
      </c>
      <c r="F4" s="80" t="s">
        <v>6</v>
      </c>
      <c r="G4" s="80" t="s">
        <v>7</v>
      </c>
      <c r="H4" s="81"/>
      <c r="I4" s="81" t="s">
        <v>8</v>
      </c>
      <c r="J4" s="81"/>
      <c r="K4" s="81"/>
      <c r="L4" s="81"/>
      <c r="M4" s="81"/>
      <c r="N4" s="81"/>
      <c r="O4" s="81"/>
      <c r="P4" s="81"/>
      <c r="Q4" s="80" t="s">
        <v>9</v>
      </c>
      <c r="R4" s="86" t="s">
        <v>10</v>
      </c>
    </row>
    <row r="5" spans="1:19">
      <c r="A5" s="79"/>
      <c r="B5" s="80"/>
      <c r="C5" s="81" t="s">
        <v>11</v>
      </c>
      <c r="D5" s="81" t="s">
        <v>12</v>
      </c>
      <c r="E5" s="81"/>
      <c r="F5" s="81"/>
      <c r="G5" s="81"/>
      <c r="H5" s="81"/>
      <c r="I5" s="82">
        <v>2566</v>
      </c>
      <c r="J5" s="82"/>
      <c r="K5" s="82">
        <v>2567</v>
      </c>
      <c r="L5" s="82"/>
      <c r="M5" s="82">
        <v>2568</v>
      </c>
      <c r="N5" s="82"/>
      <c r="O5" s="81" t="s">
        <v>13</v>
      </c>
      <c r="P5" s="81"/>
      <c r="Q5" s="81"/>
      <c r="R5" s="86"/>
    </row>
    <row r="6" spans="1:19" ht="14.25" customHeight="1">
      <c r="A6" s="79"/>
      <c r="B6" s="80"/>
      <c r="C6" s="81"/>
      <c r="D6" s="81"/>
      <c r="E6" s="81"/>
      <c r="F6" s="81"/>
      <c r="G6" s="81" t="s">
        <v>14</v>
      </c>
      <c r="H6" s="81" t="s">
        <v>15</v>
      </c>
      <c r="I6" s="81" t="s">
        <v>14</v>
      </c>
      <c r="J6" s="81" t="s">
        <v>15</v>
      </c>
      <c r="K6" s="81" t="s">
        <v>14</v>
      </c>
      <c r="L6" s="81" t="s">
        <v>15</v>
      </c>
      <c r="M6" s="81" t="s">
        <v>14</v>
      </c>
      <c r="N6" s="81" t="s">
        <v>15</v>
      </c>
      <c r="O6" s="81" t="s">
        <v>14</v>
      </c>
      <c r="P6" s="81" t="s">
        <v>15</v>
      </c>
      <c r="Q6" s="81"/>
      <c r="R6" s="86"/>
    </row>
    <row r="7" spans="1:19" ht="39.75" customHeight="1">
      <c r="A7" s="79"/>
      <c r="B7" s="80"/>
      <c r="C7" s="81"/>
      <c r="D7" s="81"/>
      <c r="E7" s="81"/>
      <c r="F7" s="81"/>
      <c r="G7" s="81"/>
      <c r="H7" s="81"/>
      <c r="I7" s="81"/>
      <c r="J7" s="81"/>
      <c r="K7" s="81"/>
      <c r="L7" s="81"/>
      <c r="M7" s="81"/>
      <c r="N7" s="81"/>
      <c r="O7" s="81"/>
      <c r="P7" s="81"/>
      <c r="Q7" s="81"/>
      <c r="R7" s="86"/>
    </row>
    <row r="8" spans="1:19">
      <c r="A8" s="2"/>
      <c r="B8" s="3" t="s">
        <v>16</v>
      </c>
      <c r="C8" s="4"/>
      <c r="D8" s="4"/>
      <c r="E8" s="4"/>
      <c r="F8" s="4"/>
      <c r="G8" s="4"/>
      <c r="H8" s="4"/>
      <c r="I8" s="4"/>
      <c r="J8" s="4"/>
      <c r="K8" s="4"/>
      <c r="L8" s="4"/>
      <c r="M8" s="4"/>
      <c r="N8" s="4"/>
      <c r="O8" s="4"/>
      <c r="P8" s="4"/>
      <c r="Q8" s="4"/>
      <c r="R8" s="5"/>
    </row>
    <row r="9" spans="1:19" hidden="1">
      <c r="A9" s="84" t="s">
        <v>17</v>
      </c>
      <c r="B9" s="84"/>
      <c r="C9" s="6"/>
      <c r="D9" s="6"/>
      <c r="E9" s="6"/>
      <c r="F9" s="6" t="e">
        <f>F10+#REF!</f>
        <v>#REF!</v>
      </c>
      <c r="G9" s="6" t="e">
        <f>G10+#REF!</f>
        <v>#REF!</v>
      </c>
      <c r="H9" s="6" t="e">
        <f>H10+#REF!</f>
        <v>#REF!</v>
      </c>
      <c r="I9" s="6" t="e">
        <f>I10+#REF!</f>
        <v>#REF!</v>
      </c>
      <c r="J9" s="6" t="e">
        <f>J10+#REF!</f>
        <v>#REF!</v>
      </c>
      <c r="K9" s="6" t="e">
        <f>K10+#REF!</f>
        <v>#REF!</v>
      </c>
      <c r="L9" s="6" t="e">
        <f>L10+#REF!</f>
        <v>#REF!</v>
      </c>
      <c r="M9" s="6" t="e">
        <f>M10+#REF!</f>
        <v>#REF!</v>
      </c>
      <c r="N9" s="6" t="e">
        <f>N10+#REF!</f>
        <v>#REF!</v>
      </c>
      <c r="O9" s="6" t="e">
        <f>O10+#REF!</f>
        <v>#REF!</v>
      </c>
      <c r="P9" s="6" t="e">
        <f>P10+#REF!</f>
        <v>#REF!</v>
      </c>
      <c r="Q9" s="6"/>
      <c r="R9" s="7"/>
    </row>
    <row r="10" spans="1:19" s="11" customFormat="1" hidden="1">
      <c r="A10" s="85" t="s">
        <v>18</v>
      </c>
      <c r="B10" s="85"/>
      <c r="C10" s="8"/>
      <c r="D10" s="8"/>
      <c r="E10" s="8"/>
      <c r="F10" s="8" t="e">
        <f>#REF!+#REF!+#REF!</f>
        <v>#REF!</v>
      </c>
      <c r="G10" s="8" t="e">
        <f>#REF!+#REF!+#REF!</f>
        <v>#REF!</v>
      </c>
      <c r="H10" s="8" t="e">
        <f>#REF!+#REF!+#REF!</f>
        <v>#REF!</v>
      </c>
      <c r="I10" s="8" t="e">
        <f>#REF!+#REF!+#REF!</f>
        <v>#REF!</v>
      </c>
      <c r="J10" s="8" t="e">
        <f>#REF!+#REF!+#REF!</f>
        <v>#REF!</v>
      </c>
      <c r="K10" s="8" t="e">
        <f>#REF!+#REF!+#REF!</f>
        <v>#REF!</v>
      </c>
      <c r="L10" s="8" t="e">
        <f>#REF!+#REF!+#REF!</f>
        <v>#REF!</v>
      </c>
      <c r="M10" s="8" t="e">
        <f>#REF!+#REF!+#REF!</f>
        <v>#REF!</v>
      </c>
      <c r="N10" s="8" t="e">
        <f>#REF!+#REF!+#REF!</f>
        <v>#REF!</v>
      </c>
      <c r="O10" s="8" t="e">
        <f>#REF!+#REF!+#REF!</f>
        <v>#REF!</v>
      </c>
      <c r="P10" s="8" t="e">
        <f>#REF!+#REF!+#REF!</f>
        <v>#REF!</v>
      </c>
      <c r="Q10" s="8"/>
      <c r="R10" s="9"/>
      <c r="S10" s="10"/>
    </row>
    <row r="11" spans="1:19" s="16" customFormat="1">
      <c r="A11" s="12"/>
      <c r="B11" s="13" t="s">
        <v>114</v>
      </c>
      <c r="C11" s="20" t="s">
        <v>21</v>
      </c>
      <c r="D11" s="14"/>
      <c r="E11" s="14"/>
      <c r="F11" s="14">
        <f t="shared" ref="F11:P11" si="0">SUM(F12:F20)</f>
        <v>36600000</v>
      </c>
      <c r="G11" s="14">
        <f t="shared" si="0"/>
        <v>1</v>
      </c>
      <c r="H11" s="14">
        <f t="shared" si="0"/>
        <v>1800000</v>
      </c>
      <c r="I11" s="14">
        <f t="shared" si="0"/>
        <v>2</v>
      </c>
      <c r="J11" s="14">
        <f t="shared" si="0"/>
        <v>3000000</v>
      </c>
      <c r="K11" s="14">
        <f t="shared" si="0"/>
        <v>4</v>
      </c>
      <c r="L11" s="14">
        <f t="shared" si="0"/>
        <v>28300000</v>
      </c>
      <c r="M11" s="14">
        <f t="shared" si="0"/>
        <v>3</v>
      </c>
      <c r="N11" s="14">
        <f t="shared" si="0"/>
        <v>5300000</v>
      </c>
      <c r="O11" s="14">
        <f t="shared" si="0"/>
        <v>9</v>
      </c>
      <c r="P11" s="14">
        <f t="shared" si="0"/>
        <v>36600000</v>
      </c>
      <c r="Q11" s="14"/>
      <c r="R11" s="15"/>
    </row>
    <row r="12" spans="1:19" ht="48">
      <c r="A12" s="2">
        <v>1</v>
      </c>
      <c r="B12" s="51" t="s">
        <v>115</v>
      </c>
      <c r="C12" s="18" t="s">
        <v>21</v>
      </c>
      <c r="D12" s="4"/>
      <c r="E12" s="21" t="s">
        <v>26</v>
      </c>
      <c r="F12" s="4">
        <v>1800000</v>
      </c>
      <c r="G12" s="4">
        <v>1</v>
      </c>
      <c r="H12" s="4">
        <f>F12</f>
        <v>1800000</v>
      </c>
      <c r="I12" s="21">
        <v>1</v>
      </c>
      <c r="J12" s="4">
        <v>1800000</v>
      </c>
      <c r="K12" s="4"/>
      <c r="L12" s="4"/>
      <c r="M12" s="4"/>
      <c r="N12" s="4"/>
      <c r="O12" s="21">
        <f t="shared" ref="O12:P20" si="1">I12+K12+M12</f>
        <v>1</v>
      </c>
      <c r="P12" s="4">
        <f t="shared" si="1"/>
        <v>1800000</v>
      </c>
      <c r="Q12" s="4" t="s">
        <v>116</v>
      </c>
      <c r="R12" s="5" t="s">
        <v>117</v>
      </c>
    </row>
    <row r="13" spans="1:19">
      <c r="A13" s="2">
        <v>2</v>
      </c>
      <c r="B13" s="24" t="s">
        <v>118</v>
      </c>
      <c r="C13" s="18" t="s">
        <v>21</v>
      </c>
      <c r="D13" s="4"/>
      <c r="E13" s="21" t="s">
        <v>26</v>
      </c>
      <c r="F13" s="4">
        <v>1200000</v>
      </c>
      <c r="G13" s="4"/>
      <c r="H13" s="4"/>
      <c r="I13" s="21">
        <v>1</v>
      </c>
      <c r="J13" s="4">
        <f>F13</f>
        <v>1200000</v>
      </c>
      <c r="K13" s="4"/>
      <c r="L13" s="4"/>
      <c r="M13" s="4"/>
      <c r="N13" s="4"/>
      <c r="O13" s="21">
        <f>I13+K13+M13</f>
        <v>1</v>
      </c>
      <c r="P13" s="4">
        <f>J13+L13+N13</f>
        <v>1200000</v>
      </c>
      <c r="Q13" s="4" t="s">
        <v>119</v>
      </c>
      <c r="R13" s="5" t="s">
        <v>117</v>
      </c>
    </row>
    <row r="14" spans="1:19">
      <c r="A14" s="2">
        <v>3</v>
      </c>
      <c r="B14" s="24" t="s">
        <v>120</v>
      </c>
      <c r="C14" s="18" t="s">
        <v>21</v>
      </c>
      <c r="D14" s="4"/>
      <c r="E14" s="21" t="s">
        <v>26</v>
      </c>
      <c r="F14" s="4">
        <v>25000000</v>
      </c>
      <c r="G14" s="4"/>
      <c r="H14" s="4"/>
      <c r="I14" s="21"/>
      <c r="J14" s="4"/>
      <c r="K14" s="21">
        <v>1</v>
      </c>
      <c r="L14" s="4">
        <v>25000000</v>
      </c>
      <c r="M14" s="4"/>
      <c r="N14" s="4"/>
      <c r="O14" s="21">
        <f t="shared" si="1"/>
        <v>1</v>
      </c>
      <c r="P14" s="4">
        <f t="shared" si="1"/>
        <v>25000000</v>
      </c>
      <c r="Q14" s="4" t="s">
        <v>121</v>
      </c>
      <c r="R14" s="5" t="s">
        <v>122</v>
      </c>
    </row>
    <row r="15" spans="1:19">
      <c r="A15" s="2">
        <v>4</v>
      </c>
      <c r="B15" s="24" t="s">
        <v>123</v>
      </c>
      <c r="C15" s="18" t="s">
        <v>21</v>
      </c>
      <c r="D15" s="4"/>
      <c r="E15" s="21" t="s">
        <v>26</v>
      </c>
      <c r="F15" s="4">
        <v>1500000</v>
      </c>
      <c r="G15" s="4"/>
      <c r="H15" s="4"/>
      <c r="I15" s="21"/>
      <c r="J15" s="4"/>
      <c r="K15" s="4"/>
      <c r="L15" s="4"/>
      <c r="M15" s="21">
        <v>1</v>
      </c>
      <c r="N15" s="4">
        <v>1500000</v>
      </c>
      <c r="O15" s="21">
        <f t="shared" si="1"/>
        <v>1</v>
      </c>
      <c r="P15" s="4">
        <f t="shared" si="1"/>
        <v>1500000</v>
      </c>
      <c r="Q15" s="4" t="s">
        <v>116</v>
      </c>
      <c r="R15" s="5" t="s">
        <v>124</v>
      </c>
    </row>
    <row r="16" spans="1:19">
      <c r="A16" s="2">
        <v>5</v>
      </c>
      <c r="B16" s="24" t="s">
        <v>125</v>
      </c>
      <c r="C16" s="18" t="s">
        <v>21</v>
      </c>
      <c r="D16" s="4"/>
      <c r="E16" s="21" t="s">
        <v>26</v>
      </c>
      <c r="F16" s="4">
        <v>2000000</v>
      </c>
      <c r="G16" s="4"/>
      <c r="H16" s="4"/>
      <c r="I16" s="21"/>
      <c r="J16" s="4"/>
      <c r="K16" s="4"/>
      <c r="L16" s="4"/>
      <c r="M16" s="4">
        <v>1</v>
      </c>
      <c r="N16" s="4">
        <v>2000000</v>
      </c>
      <c r="O16" s="21">
        <f t="shared" si="1"/>
        <v>1</v>
      </c>
      <c r="P16" s="4">
        <f t="shared" si="1"/>
        <v>2000000</v>
      </c>
      <c r="Q16" s="4" t="s">
        <v>116</v>
      </c>
      <c r="R16" s="5" t="s">
        <v>117</v>
      </c>
    </row>
    <row r="17" spans="1:19">
      <c r="A17" s="2">
        <v>6</v>
      </c>
      <c r="B17" s="24" t="s">
        <v>126</v>
      </c>
      <c r="C17" s="18" t="s">
        <v>21</v>
      </c>
      <c r="D17" s="4"/>
      <c r="E17" s="21" t="s">
        <v>26</v>
      </c>
      <c r="F17" s="4">
        <v>800000</v>
      </c>
      <c r="G17" s="4"/>
      <c r="H17" s="4"/>
      <c r="I17" s="21"/>
      <c r="J17" s="4"/>
      <c r="K17" s="21">
        <v>1</v>
      </c>
      <c r="L17" s="4">
        <v>800000</v>
      </c>
      <c r="M17" s="4"/>
      <c r="N17" s="4"/>
      <c r="O17" s="21">
        <f t="shared" si="1"/>
        <v>1</v>
      </c>
      <c r="P17" s="4">
        <f t="shared" si="1"/>
        <v>800000</v>
      </c>
      <c r="Q17" s="4" t="s">
        <v>119</v>
      </c>
      <c r="R17" s="5" t="s">
        <v>117</v>
      </c>
    </row>
    <row r="18" spans="1:19">
      <c r="A18" s="2">
        <v>7</v>
      </c>
      <c r="B18" s="24" t="s">
        <v>127</v>
      </c>
      <c r="C18" s="18" t="s">
        <v>21</v>
      </c>
      <c r="D18" s="4"/>
      <c r="E18" s="21" t="s">
        <v>26</v>
      </c>
      <c r="F18" s="4">
        <v>1500000</v>
      </c>
      <c r="G18" s="4"/>
      <c r="H18" s="4"/>
      <c r="I18" s="21"/>
      <c r="J18" s="4"/>
      <c r="K18" s="4">
        <v>1</v>
      </c>
      <c r="L18" s="4">
        <v>1500000</v>
      </c>
      <c r="M18" s="4"/>
      <c r="N18" s="4"/>
      <c r="O18" s="21">
        <f t="shared" si="1"/>
        <v>1</v>
      </c>
      <c r="P18" s="4">
        <f t="shared" si="1"/>
        <v>1500000</v>
      </c>
      <c r="Q18" s="4" t="s">
        <v>128</v>
      </c>
      <c r="R18" s="5" t="s">
        <v>124</v>
      </c>
    </row>
    <row r="19" spans="1:19">
      <c r="A19" s="2">
        <v>8</v>
      </c>
      <c r="B19" s="24" t="s">
        <v>129</v>
      </c>
      <c r="C19" s="18" t="s">
        <v>21</v>
      </c>
      <c r="D19" s="4"/>
      <c r="E19" s="21" t="s">
        <v>26</v>
      </c>
      <c r="F19" s="4">
        <v>1800000</v>
      </c>
      <c r="G19" s="4"/>
      <c r="H19" s="4"/>
      <c r="I19" s="21"/>
      <c r="J19" s="4"/>
      <c r="K19" s="21"/>
      <c r="L19" s="4"/>
      <c r="M19" s="4">
        <v>1</v>
      </c>
      <c r="N19" s="4">
        <v>1800000</v>
      </c>
      <c r="O19" s="21">
        <f t="shared" si="1"/>
        <v>1</v>
      </c>
      <c r="P19" s="4">
        <f t="shared" si="1"/>
        <v>1800000</v>
      </c>
      <c r="Q19" s="4" t="s">
        <v>130</v>
      </c>
      <c r="R19" s="5" t="s">
        <v>131</v>
      </c>
    </row>
    <row r="20" spans="1:19">
      <c r="A20" s="2">
        <v>9</v>
      </c>
      <c r="B20" s="24" t="s">
        <v>132</v>
      </c>
      <c r="C20" s="18" t="s">
        <v>21</v>
      </c>
      <c r="D20" s="4"/>
      <c r="E20" s="21" t="s">
        <v>26</v>
      </c>
      <c r="F20" s="4">
        <v>1000000</v>
      </c>
      <c r="G20" s="4"/>
      <c r="H20" s="4"/>
      <c r="I20" s="21"/>
      <c r="J20" s="4"/>
      <c r="K20" s="21">
        <v>1</v>
      </c>
      <c r="L20" s="4">
        <f>F20</f>
        <v>1000000</v>
      </c>
      <c r="M20" s="4"/>
      <c r="N20" s="4"/>
      <c r="O20" s="21">
        <f t="shared" si="1"/>
        <v>1</v>
      </c>
      <c r="P20" s="4">
        <f t="shared" si="1"/>
        <v>1000000</v>
      </c>
      <c r="Q20" s="4" t="s">
        <v>133</v>
      </c>
      <c r="R20" s="5" t="s">
        <v>117</v>
      </c>
    </row>
    <row r="21" spans="1:19">
      <c r="A21" s="68"/>
      <c r="B21" s="69"/>
      <c r="C21" s="70"/>
      <c r="D21" s="70"/>
      <c r="E21" s="70"/>
      <c r="F21" s="70"/>
      <c r="G21" s="70"/>
      <c r="H21" s="70"/>
      <c r="I21" s="70"/>
      <c r="J21" s="70"/>
      <c r="K21" s="70"/>
      <c r="L21" s="70"/>
      <c r="M21" s="70"/>
      <c r="N21" s="70"/>
      <c r="O21" s="70"/>
      <c r="P21" s="70"/>
      <c r="Q21" s="70"/>
      <c r="R21" s="71"/>
      <c r="S21" s="67"/>
    </row>
    <row r="22" spans="1:19">
      <c r="A22" s="68"/>
      <c r="B22" s="69"/>
      <c r="C22" s="70"/>
      <c r="D22" s="70"/>
      <c r="E22" s="70"/>
      <c r="F22" s="70"/>
      <c r="G22" s="70"/>
      <c r="H22" s="70"/>
      <c r="I22" s="70"/>
      <c r="J22" s="70"/>
      <c r="K22" s="70"/>
      <c r="L22" s="70"/>
      <c r="M22" s="70"/>
      <c r="N22" s="70"/>
      <c r="O22" s="70"/>
      <c r="P22" s="70"/>
      <c r="Q22" s="70"/>
      <c r="R22" s="71"/>
      <c r="S22" s="67"/>
    </row>
    <row r="23" spans="1:19">
      <c r="A23" s="68"/>
      <c r="B23" s="69"/>
      <c r="C23" s="70"/>
      <c r="D23" s="70"/>
      <c r="E23" s="70"/>
      <c r="F23" s="70"/>
      <c r="G23" s="70"/>
      <c r="H23" s="70"/>
      <c r="I23" s="70"/>
      <c r="J23" s="70"/>
      <c r="K23" s="70"/>
      <c r="L23" s="70"/>
      <c r="M23" s="70"/>
      <c r="N23" s="70"/>
      <c r="O23" s="70"/>
      <c r="P23" s="70"/>
      <c r="Q23" s="70"/>
      <c r="R23" s="71"/>
      <c r="S23" s="67"/>
    </row>
    <row r="24" spans="1:19">
      <c r="A24" s="68"/>
      <c r="B24" s="69"/>
      <c r="C24" s="70"/>
      <c r="D24" s="70"/>
      <c r="E24" s="70"/>
      <c r="F24" s="70"/>
      <c r="G24" s="70"/>
      <c r="H24" s="70"/>
      <c r="I24" s="70"/>
      <c r="J24" s="70"/>
      <c r="K24" s="70"/>
      <c r="L24" s="70"/>
      <c r="M24" s="70"/>
      <c r="N24" s="70"/>
      <c r="O24" s="70"/>
      <c r="P24" s="70"/>
      <c r="Q24" s="70"/>
      <c r="R24" s="71"/>
      <c r="S24" s="67"/>
    </row>
    <row r="25" spans="1:19">
      <c r="A25" s="68"/>
      <c r="B25" s="69"/>
      <c r="C25" s="70"/>
      <c r="D25" s="70"/>
      <c r="E25" s="70"/>
      <c r="F25" s="70"/>
      <c r="G25" s="70"/>
      <c r="H25" s="70"/>
      <c r="I25" s="70"/>
      <c r="J25" s="70"/>
      <c r="K25" s="70"/>
      <c r="L25" s="70"/>
      <c r="M25" s="70"/>
      <c r="N25" s="70"/>
      <c r="O25" s="70"/>
      <c r="P25" s="70"/>
      <c r="Q25" s="70"/>
      <c r="R25" s="71"/>
      <c r="S25" s="67"/>
    </row>
    <row r="26" spans="1:19">
      <c r="S26" s="67"/>
    </row>
    <row r="27" spans="1:19">
      <c r="A27" s="83"/>
      <c r="B27" s="83"/>
      <c r="C27" s="83"/>
      <c r="D27" s="83"/>
      <c r="E27" s="83"/>
      <c r="F27" s="83"/>
      <c r="G27" s="83"/>
      <c r="H27" s="83"/>
      <c r="I27" s="83"/>
      <c r="J27" s="83"/>
      <c r="K27" s="83"/>
      <c r="L27" s="83"/>
      <c r="M27" s="83"/>
      <c r="N27" s="83"/>
      <c r="O27" s="83"/>
      <c r="P27" s="83"/>
      <c r="Q27" s="83"/>
      <c r="R27" s="83"/>
      <c r="S27" s="67"/>
    </row>
    <row r="28" spans="1:19">
      <c r="A28" s="83"/>
      <c r="B28" s="83"/>
      <c r="C28" s="83"/>
      <c r="D28" s="83"/>
      <c r="E28" s="83"/>
      <c r="F28" s="83"/>
      <c r="G28" s="83"/>
      <c r="H28" s="83"/>
      <c r="I28" s="83"/>
      <c r="J28" s="83"/>
      <c r="K28" s="83"/>
      <c r="L28" s="83"/>
      <c r="M28" s="83"/>
      <c r="N28" s="83"/>
      <c r="O28" s="83"/>
      <c r="P28" s="83"/>
      <c r="Q28" s="83"/>
      <c r="R28" s="83"/>
      <c r="S28" s="67"/>
    </row>
    <row r="29" spans="1:19">
      <c r="A29" s="83"/>
      <c r="B29" s="83"/>
      <c r="C29" s="83"/>
      <c r="D29" s="83"/>
      <c r="E29" s="83"/>
      <c r="F29" s="83"/>
      <c r="G29" s="83"/>
      <c r="H29" s="83"/>
      <c r="I29" s="83"/>
      <c r="J29" s="83"/>
      <c r="K29" s="83"/>
      <c r="L29" s="83"/>
      <c r="M29" s="83"/>
      <c r="N29" s="83"/>
      <c r="O29" s="83"/>
      <c r="P29" s="83"/>
      <c r="Q29" s="83"/>
      <c r="R29" s="83"/>
      <c r="S29" s="67"/>
    </row>
    <row r="30" spans="1:19">
      <c r="A30" s="83"/>
      <c r="B30" s="83"/>
      <c r="C30" s="83"/>
      <c r="D30" s="83"/>
      <c r="E30" s="83"/>
      <c r="F30" s="83"/>
      <c r="G30" s="83"/>
      <c r="H30" s="83"/>
      <c r="I30" s="83"/>
      <c r="J30" s="83"/>
      <c r="K30" s="83"/>
      <c r="L30" s="83"/>
      <c r="M30" s="83"/>
      <c r="N30" s="83"/>
      <c r="O30" s="83"/>
      <c r="P30" s="83"/>
      <c r="Q30" s="83"/>
      <c r="R30" s="83"/>
      <c r="S30" s="67"/>
    </row>
    <row r="31" spans="1:19">
      <c r="A31" s="83"/>
      <c r="B31" s="83"/>
      <c r="C31" s="83"/>
      <c r="D31" s="83"/>
      <c r="E31" s="83"/>
      <c r="F31" s="83"/>
      <c r="G31" s="83"/>
      <c r="H31" s="83"/>
      <c r="I31" s="83"/>
      <c r="J31" s="83"/>
      <c r="K31" s="83"/>
      <c r="L31" s="83"/>
      <c r="M31" s="83"/>
      <c r="N31" s="83"/>
      <c r="O31" s="83"/>
      <c r="P31" s="83"/>
      <c r="Q31" s="83"/>
      <c r="R31" s="83"/>
      <c r="S31" s="67"/>
    </row>
    <row r="32" spans="1:19">
      <c r="A32" s="83"/>
      <c r="B32" s="83"/>
      <c r="C32" s="83"/>
      <c r="D32" s="83"/>
      <c r="E32" s="83"/>
      <c r="F32" s="83"/>
      <c r="G32" s="83"/>
      <c r="H32" s="83"/>
      <c r="I32" s="83"/>
      <c r="J32" s="83"/>
      <c r="K32" s="83"/>
      <c r="L32" s="83"/>
      <c r="M32" s="83"/>
      <c r="N32" s="83"/>
      <c r="O32" s="83"/>
      <c r="P32" s="83"/>
      <c r="Q32" s="83"/>
      <c r="R32" s="83"/>
      <c r="S32" s="75"/>
    </row>
    <row r="33" spans="1:18">
      <c r="A33" s="83"/>
      <c r="B33" s="83"/>
      <c r="C33" s="83"/>
      <c r="D33" s="83"/>
      <c r="E33" s="83"/>
      <c r="F33" s="83"/>
      <c r="G33" s="83"/>
      <c r="H33" s="83"/>
      <c r="I33" s="83"/>
      <c r="J33" s="83"/>
      <c r="K33" s="83"/>
      <c r="L33" s="83"/>
      <c r="M33" s="83"/>
      <c r="N33" s="83"/>
      <c r="O33" s="83"/>
      <c r="P33" s="83"/>
      <c r="Q33" s="83"/>
      <c r="R33" s="83"/>
    </row>
    <row r="34" spans="1:18">
      <c r="A34" s="83"/>
      <c r="B34" s="83"/>
      <c r="C34" s="83"/>
      <c r="D34" s="83"/>
      <c r="E34" s="83"/>
      <c r="F34" s="83"/>
      <c r="G34" s="83"/>
      <c r="H34" s="83"/>
      <c r="I34" s="83"/>
      <c r="J34" s="83"/>
      <c r="K34" s="83"/>
      <c r="L34" s="83"/>
      <c r="M34" s="83"/>
      <c r="N34" s="83"/>
      <c r="O34" s="83"/>
      <c r="P34" s="83"/>
      <c r="Q34" s="83"/>
      <c r="R34" s="83"/>
    </row>
  </sheetData>
  <mergeCells count="37">
    <mergeCell ref="A29:R29"/>
    <mergeCell ref="A30:R30"/>
    <mergeCell ref="A31:R31"/>
    <mergeCell ref="A32:R32"/>
    <mergeCell ref="A33:R33"/>
    <mergeCell ref="I6:I7"/>
    <mergeCell ref="A34:R34"/>
    <mergeCell ref="P6:P7"/>
    <mergeCell ref="A9:B9"/>
    <mergeCell ref="A10:B10"/>
    <mergeCell ref="A27:R27"/>
    <mergeCell ref="A28:R28"/>
    <mergeCell ref="J6:J7"/>
    <mergeCell ref="K6:K7"/>
    <mergeCell ref="L6:L7"/>
    <mergeCell ref="M6:M7"/>
    <mergeCell ref="N6:N7"/>
    <mergeCell ref="O6:O7"/>
    <mergeCell ref="R4:R7"/>
    <mergeCell ref="C5:C7"/>
    <mergeCell ref="D5:D7"/>
    <mergeCell ref="A1:R1"/>
    <mergeCell ref="A2:R2"/>
    <mergeCell ref="A4:A7"/>
    <mergeCell ref="B4:B7"/>
    <mergeCell ref="C4:D4"/>
    <mergeCell ref="E4:E7"/>
    <mergeCell ref="F4:F7"/>
    <mergeCell ref="G4:H5"/>
    <mergeCell ref="I4:P4"/>
    <mergeCell ref="Q4:Q7"/>
    <mergeCell ref="I5:J5"/>
    <mergeCell ref="K5:L5"/>
    <mergeCell ref="M5:N5"/>
    <mergeCell ref="O5:P5"/>
    <mergeCell ref="G6:G7"/>
    <mergeCell ref="H6:H7"/>
  </mergeCells>
  <printOptions horizontalCentered="1"/>
  <pageMargins left="0.31496062992125984" right="0.31496062992125984" top="0.74803149606299213" bottom="0.74803149606299213" header="0.31496062992125984" footer="0.31496062992125984"/>
  <pageSetup paperSize="9" scale="42" orientation="landscape" r:id="rId1"/>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13</vt:i4>
      </vt:variant>
      <vt:variant>
        <vt:lpstr>ช่วงที่มีชื่อ</vt:lpstr>
      </vt:variant>
      <vt:variant>
        <vt:i4>26</vt:i4>
      </vt:variant>
    </vt:vector>
  </HeadingPairs>
  <TitlesOfParts>
    <vt:vector size="39" baseType="lpstr">
      <vt:lpstr>สรุปภาพรวม</vt:lpstr>
      <vt:lpstr>กองพัฒนานักศึกษา</vt:lpstr>
      <vt:lpstr>บัณฑิตวิทยาลัย</vt:lpstr>
      <vt:lpstr>สถาบันวิจัย</vt:lpstr>
      <vt:lpstr>สถาบันภาษา</vt:lpstr>
      <vt:lpstr>สำนักวิทย</vt:lpstr>
      <vt:lpstr>สำนักงานอธิการ</vt:lpstr>
      <vt:lpstr>มนุษยศาสตร์</vt:lpstr>
      <vt:lpstr>วิทยาการัดการ</vt:lpstr>
      <vt:lpstr>ครุศาสตร์</vt:lpstr>
      <vt:lpstr>เกษตร</vt:lpstr>
      <vt:lpstr>อุตสาหกรรม</vt:lpstr>
      <vt:lpstr>วิทยาศาสตร์</vt:lpstr>
      <vt:lpstr>กองพัฒนานักศึกษา!Print_Area</vt:lpstr>
      <vt:lpstr>เกษตร!Print_Area</vt:lpstr>
      <vt:lpstr>ครุศาสตร์!Print_Area</vt:lpstr>
      <vt:lpstr>บัณฑิตวิทยาลัย!Print_Area</vt:lpstr>
      <vt:lpstr>มนุษยศาสตร์!Print_Area</vt:lpstr>
      <vt:lpstr>วิทยาการัดการ!Print_Area</vt:lpstr>
      <vt:lpstr>วิทยาศาสตร์!Print_Area</vt:lpstr>
      <vt:lpstr>สถาบันภาษา!Print_Area</vt:lpstr>
      <vt:lpstr>สถาบันวิจัย!Print_Area</vt:lpstr>
      <vt:lpstr>สรุปภาพรวม!Print_Area</vt:lpstr>
      <vt:lpstr>สำนักงานอธิการ!Print_Area</vt:lpstr>
      <vt:lpstr>สำนักวิทย!Print_Area</vt:lpstr>
      <vt:lpstr>อุตสาหกรรม!Print_Area</vt:lpstr>
      <vt:lpstr>กองพัฒนานักศึกษา!Print_Titles</vt:lpstr>
      <vt:lpstr>เกษตร!Print_Titles</vt:lpstr>
      <vt:lpstr>ครุศาสตร์!Print_Titles</vt:lpstr>
      <vt:lpstr>บัณฑิตวิทยาลัย!Print_Titles</vt:lpstr>
      <vt:lpstr>มนุษยศาสตร์!Print_Titles</vt:lpstr>
      <vt:lpstr>วิทยาการัดการ!Print_Titles</vt:lpstr>
      <vt:lpstr>วิทยาศาสตร์!Print_Titles</vt:lpstr>
      <vt:lpstr>สถาบันภาษา!Print_Titles</vt:lpstr>
      <vt:lpstr>สถาบันวิจัย!Print_Titles</vt:lpstr>
      <vt:lpstr>สรุปภาพรวม!Print_Titles</vt:lpstr>
      <vt:lpstr>สำนักงานอธิการ!Print_Titles</vt:lpstr>
      <vt:lpstr>สำนักวิทย!Print_Titles</vt:lpstr>
      <vt:lpstr>อุตสาหกรรม!Print_Titles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TON_PLAN</dc:creator>
  <cp:lastModifiedBy>TON_PLAN</cp:lastModifiedBy>
  <cp:lastPrinted>2022-07-22T06:40:38Z</cp:lastPrinted>
  <dcterms:created xsi:type="dcterms:W3CDTF">2022-07-22T01:52:03Z</dcterms:created>
  <dcterms:modified xsi:type="dcterms:W3CDTF">2022-07-22T06:40:54Z</dcterms:modified>
</cp:coreProperties>
</file>