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New folder\"/>
    </mc:Choice>
  </mc:AlternateContent>
  <xr:revisionPtr revIDLastSave="0" documentId="13_ncr:1_{2F35D695-E679-4C0F-B73C-6BBFF586F82D}" xr6:coauthVersionLast="45" xr6:coauthVersionMax="45" xr10:uidLastSave="{00000000-0000-0000-0000-000000000000}"/>
  <bookViews>
    <workbookView xWindow="-120" yWindow="-120" windowWidth="24240" windowHeight="13140" xr2:uid="{A9D989F9-512A-456E-9648-2D395AD4B07A}"/>
  </bookViews>
  <sheets>
    <sheet name="แผนสิ่งก่อสร้าง 64-66 (3)" sheetId="2" r:id="rId1"/>
    <sheet name="คณะครุศาสตร์" sheetId="1" r:id="rId2"/>
  </sheets>
  <definedNames>
    <definedName name="_xlnm.Print_Area" localSheetId="1">คณะครุศาสตร์!$A$1:$P$22</definedName>
    <definedName name="_xlnm.Print_Area" localSheetId="0">'แผนสิ่งก่อสร้าง 64-66 (3)'!$A$1:$N$16</definedName>
    <definedName name="_xlnm.Print_Titles" localSheetId="1">คณะครุศาสตร์!$4:$7</definedName>
    <definedName name="_xlnm.Print_Titles" localSheetId="0">'แผนสิ่งก่อสร้าง 64-66 (3)'!$1:$7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N16" i="2"/>
  <c r="N12" i="2" s="1"/>
  <c r="N15" i="2"/>
  <c r="N14" i="2"/>
  <c r="N13" i="2"/>
  <c r="H13" i="2"/>
  <c r="H12" i="2" s="1"/>
  <c r="H11" i="2" s="1"/>
  <c r="M12" i="2"/>
  <c r="M11" i="2" s="1"/>
  <c r="L12" i="2"/>
  <c r="K12" i="2"/>
  <c r="K11" i="2" s="1"/>
  <c r="J12" i="2"/>
  <c r="I12" i="2"/>
  <c r="I11" i="2" s="1"/>
  <c r="I9" i="2" s="1"/>
  <c r="I8" i="2" s="1"/>
  <c r="G12" i="2"/>
  <c r="G11" i="2" s="1"/>
  <c r="F12" i="2"/>
  <c r="F11" i="2" s="1"/>
  <c r="M10" i="2"/>
  <c r="L10" i="2"/>
  <c r="K10" i="2"/>
  <c r="J10" i="2"/>
  <c r="I10" i="2"/>
  <c r="F10" i="2"/>
  <c r="N22" i="1"/>
  <c r="N17" i="1" s="1"/>
  <c r="N16" i="1" s="1"/>
  <c r="M22" i="1"/>
  <c r="N21" i="1"/>
  <c r="M21" i="1"/>
  <c r="N20" i="1"/>
  <c r="M20" i="1"/>
  <c r="N19" i="1"/>
  <c r="M19" i="1"/>
  <c r="J19" i="1"/>
  <c r="J17" i="1" s="1"/>
  <c r="J16" i="1" s="1"/>
  <c r="N18" i="1"/>
  <c r="M18" i="1"/>
  <c r="M17" i="1" s="1"/>
  <c r="M16" i="1" s="1"/>
  <c r="H18" i="1"/>
  <c r="H17" i="1" s="1"/>
  <c r="H16" i="1" s="1"/>
  <c r="L17" i="1"/>
  <c r="K17" i="1"/>
  <c r="I17" i="1"/>
  <c r="G17" i="1"/>
  <c r="G16" i="1" s="1"/>
  <c r="F17" i="1"/>
  <c r="F16" i="1" s="1"/>
  <c r="L16" i="1"/>
  <c r="K16" i="1"/>
  <c r="I16" i="1"/>
  <c r="N15" i="1"/>
  <c r="M15" i="1"/>
  <c r="N14" i="1"/>
  <c r="M14" i="1"/>
  <c r="N13" i="1"/>
  <c r="M13" i="1"/>
  <c r="M10" i="1" s="1"/>
  <c r="M9" i="1" s="1"/>
  <c r="N12" i="1"/>
  <c r="M12" i="1"/>
  <c r="H12" i="1"/>
  <c r="N11" i="1"/>
  <c r="N10" i="1" s="1"/>
  <c r="N9" i="1" s="1"/>
  <c r="M11" i="1"/>
  <c r="J11" i="1"/>
  <c r="H11" i="1"/>
  <c r="H10" i="1" s="1"/>
  <c r="H9" i="1" s="1"/>
  <c r="L10" i="1"/>
  <c r="L9" i="1" s="1"/>
  <c r="L8" i="1" s="1"/>
  <c r="K10" i="1"/>
  <c r="J10" i="1"/>
  <c r="J9" i="1" s="1"/>
  <c r="J8" i="1" s="1"/>
  <c r="I10" i="1"/>
  <c r="I9" i="1" s="1"/>
  <c r="I8" i="1" s="1"/>
  <c r="G10" i="1"/>
  <c r="F10" i="1"/>
  <c r="K9" i="1"/>
  <c r="K8" i="1" s="1"/>
  <c r="G9" i="1"/>
  <c r="G8" i="1" s="1"/>
  <c r="F9" i="1"/>
  <c r="F8" i="1" s="1"/>
  <c r="M9" i="2" l="1"/>
  <c r="M8" i="2" s="1"/>
  <c r="K9" i="2"/>
  <c r="K8" i="2" s="1"/>
  <c r="G10" i="2"/>
  <c r="G9" i="2" s="1"/>
  <c r="G8" i="2" s="1"/>
  <c r="N10" i="2"/>
  <c r="H10" i="2"/>
  <c r="L9" i="2"/>
  <c r="L8" i="2" s="1"/>
  <c r="F9" i="2"/>
  <c r="F8" i="2" s="1"/>
  <c r="N11" i="2"/>
  <c r="H9" i="2"/>
  <c r="J11" i="2"/>
  <c r="J9" i="2" s="1"/>
  <c r="J8" i="2" s="1"/>
  <c r="H8" i="1"/>
  <c r="N8" i="1"/>
  <c r="M8" i="1"/>
  <c r="H8" i="2" l="1"/>
  <c r="N9" i="2"/>
  <c r="N8" i="2" s="1"/>
</calcChain>
</file>

<file path=xl/sharedStrings.xml><?xml version="1.0" encoding="utf-8"?>
<sst xmlns="http://schemas.openxmlformats.org/spreadsheetml/2006/main" count="102" uniqueCount="62">
  <si>
    <t>การจัดทำแผนความต้องการงบลงทุน : ครุภัณฑ์  (2565 - 2566)</t>
  </si>
  <si>
    <t>คณะ/สถาบัน/สำนัก/คณะครุศาสตร์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</si>
  <si>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</si>
  <si>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</si>
  <si>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</si>
  <si>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</si>
  <si>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</si>
  <si>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2565</t>
  </si>
  <si>
    <t>แผนความต้องการงบลงทุน (5)</t>
  </si>
  <si>
    <t>ระบุ
หมายเลข
สถานภาพ
(6)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</si>
  <si>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</si>
  <si>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</si>
  <si>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</si>
  <si>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</si>
  <si>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</si>
  <si>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</si>
  <si>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รวมค่าครุภัณฑ์</t>
  </si>
  <si>
    <t>1. ครุภัณฑ์มีราคาต่อหน่วยต่ำกว่า 1 ล้านบาท</t>
  </si>
  <si>
    <t>คณะครุศาสตร์</t>
  </si>
  <si>
    <t>คณะวิทยาศาสตร์และเทคโนโลยี</t>
  </si>
  <si>
    <t>ชุด</t>
  </si>
  <si>
    <t>ด้วยหลักสูตรครุศาสตรบัณฑิต สาขาวิชาวิทยาศาสตร์ มีการจัดการเรียนการสอนรายวิชาทางด้านวิทยาศาสตร์และเทคโนโลยีตามข้อกำหนดในหลักสูตร การจัดให้นักศึกษาได้มีโอกาสทำการทดลองด้วยตนเอง ถือเป็นเรื่องสำคัญและมีความจำเป็นอย่างยิ่งเพราะถ้าหากผู้เรียนได้ปฏิบัติการทดลองจริง ก็จะสามารถช่วยให้ผู้เรียนเกิดการเรียนรู้ได้อย่างสมบูรณ์ครบทั้ง 3 ด้าน ไปพร้อม ๆ กัน คือ ด้านพุทธิพิสัย ด้านจิตพิสัย และด้านทักษะพิสัย ซึ่งอุปกรณ์และครุภัณฑ์จะช่วยส่งเสริม สนับสนุนการเรียนรู้ การฝึกทักษะในการปฏิบัติการทดลอง โดยเฉพาะทักษะกระบวนการทางวิทยาศาสตร์ ซึ่งเป็นกระบวนการที่สำคัญที่นักศึกษาหลักสูตรครุศาสตรบัณฑิต สาขาวิชาวิทยาศาสตร์ ควรมีทักษะความชำนาญในวิชาชีพของตน ทักษะกระบวนการทางวิทยาศาสตร์ หลาย ๆ ทักษะ จะไม่สามารถเกิดการเรียนรู้ได้ รวมถึงการสร้างเสริมคุณลักษณะต่าง ๆ ที่ถือว่าเป็นการเรียนรู้ในด้านจิตพิสัย ก็จะไม่ได้รับการพัฒนาให้เจริญงอกงามไปพร้อมกัน หากผู้เรียนขาดการทดลองและปฏิบัติจริง แต่ถ้าหากผู้เรียนได้ทำการทดลองและปฏิบัติจริงก็จะช่วยให้ผู้เรียนเกิดการเรียนรู้ได้อย่างดีครบสมบูรณ์ทุกด้าน ตลอดจนการเสริมสร้างศักยภาพของผู้เรียนในหลักสูตรให้มีความพร้อมในวิชาชีพครู ในการจัดการเรียนการสอนวิชาวิทยาศาสตร์ในทุกระดับการศึกษาจึงยอมรับและถือว่าเป็นวิธีการเรียนการสอนวิชาวิทยาศาสตร์ที่ดีที่สุดวิธีหนึ่ง</t>
  </si>
  <si>
    <t xml:space="preserve">ชุดการจัดการเรียนการสอนสาขาวิชานวัตกรรมและคอมพิวเตอร์ศึกษา </t>
  </si>
  <si>
    <t xml:space="preserve">จากนโยบายการจัดการเรียนรู้ที่ส่งเสริมให้ผู้เรียนทุกคนรู้คุณค่าและประโยชน์จากเทคโนโลยี และมีความรู้และทักษะด้านเทคโนโลยีการศึกษาที่สามารถนำไปประยุกต์ใช้ในชีวิตประจำวันและศึกษาต่อในระดับที่สูงขึ้น เทคโนโลยีเป็นกลไกลสำคัญในการสนับสนุนให้การจัดการเรียนการสอนในรายวิชาการเรียนในระดับปริญญาตรี เพื่อการเปลี่ยนแปลงอย่างรวดเร็วของเทคโนโลยีในปัจจุบัน ให้สามารถเทียบเท่ากับภายนอกได้
ด้วยหลักสูตรครุศาสตรบัณฑิต สาขาวิชานวัตกรรมและคอมพิวเตอร์ศึกษา มีการจัดการเรียนการสอนรายวิชาตามข้อกำหนดในหลักสูตร เพื่อช่วยให้ผู้เรียนเกิดการเรียนรู้ได้อย่างสมบูรณ์ครบทั้ง 3 ด้าน ไปพร้อม ๆ กัน คือ ด้านพุทธิพิสัย ด้านจิตพิสัย และด้านทักษะพิสัย ซึ่งอุปกรณ์และครุภัณฑ์จะช่วยส่งเสริม สนับสนุนการเรียนรู้ การฝึกทักษะในการจัดการเรียนการสอนซึ่งเป็นกระบวนการที่สำคัญที่นักศึกษาหลักสูตรครุศาสตรบัณฑิต สาขาวิชานวัตกรรมและคอมพิวเตอร์ศึกษา ควรมีทักษะความชำนาญในวิชาชีพของตน และ หลาย ๆ ทักษะ จะไม่สามารถเกิดการเรียนรู้ได้ รวมถึงการสร้างเสริมคุณลักษณะต่าง ๆ ที่ถือว่าเป็นการเรียนรู้ในด้านจิตพิสัย ก็จะไม่ได้รับการพัฒนาให้เจริญงอกงามไปพร้อมกัน ตลอดจนการเสริมสร้างศักยภาพของผู้เรียนในหลักสูตรให้มีความพร้อมในวิชาชีพครู 
</t>
  </si>
  <si>
    <t xml:space="preserve">ชุดการจัดการเรียนการสอนสาขาวิชาวิทยาศาสตร์ </t>
  </si>
  <si>
    <t xml:space="preserve">ชุดครุภัณฑ์ห้องเรียนคุณภาพสาขาวิชาพลศึกษาและวิทยาศาสตร์การกีฬา </t>
  </si>
  <si>
    <t>เนื่องด้วยสาขาพลศึกษาและวิทยาศาสตร์การกีฬา ได้มีการสอนภาคทฤษฎีและภาคปฎิบัติ ซึ่งปัจจุบันพบว่ามีครุภัณฑ์เสื่อมสภาพจากการใช้งานอย่างหนักจากการเรียนการสอนและจากการทำกิจกรรมของนักศึกษาในมหาวิทยาลัยเกือบทุกคณะ ทำให้ครุภัณฑ์ในการสอนภาคทฤษฎีและภาคปฏิบัติเสื่อมประสิทธิภาพและชำรุดทรุดโทรมจาการใช้งานอย่างหนัก  ผู้สอนไม่สามารถดำเนินการสอนได้อย่างเต็มที่ และในปีการศึกษา 62 สาขาพลศึกษาและวิทยาศาสตร์การกีฬารับจำนวนนักศึกษาเพิ่มจาก 1 ห้องเป็น 2 ห้อง จำนวนนักศึกษาเพิ่มขึ้นเป็น 2 เท่า แต่อุปกรณ์การเรียนการสอนชำรุดทรุดโทรมและไม่เพียงพอต่อความต้องการในการเรียนการสอนของทั้งผู้เรียนและผู้สอน  ดังนั้นสาขาพลศึกษาและวิทยาศาสตร์การกีฬา  ซึ่งเป็นหน่วยงานผลผลิตบัณฑิตวิชาชีพครูพลศึกษา ซึ่งบัณฑิตจะต้องใช้ทักษะและประสบการณ์ในการเรียนมาใช้ในการจัดการเรียนการสอน ด้วยเหตุผลดังกล่าวจึงมีความจำเป็นต้องจัดทำชุดครุภัณฑ์ห้องเรียน และห้องทำงานคุณภาพเพื่อทดแทนเพื่อเพิ่มประสิทธิภาพในการเรียนการสอน</t>
  </si>
  <si>
    <t xml:space="preserve">ชุดครุภัณฑ์ประกอบการจัดการเรียนการสอนฟิสิกส์ แบบ Service Learing </t>
  </si>
  <si>
    <t>ด้วยหลักสูตรครุศาสตรบัณฑิต สาขาวิชาฟิสิกส์ หลักสูตร 5 ปี และหลักสูตร 4 ปี มีการจัดการเรียนการสอนรายวิชาทางด้านฟิสิกส์สำหรับครู และนวัตกรรมเกี่ยวกับฟิสิกส์ ที่เน้นสมรรถนะเสริมทักษะการเรียนรู้ตลอดชีวิต ทางหลักสูตรฯ ได้ตระหนักและเล็งเห็นถึงความสำคัญของการนำเทคโนโลยีควบคู่การเรียนการสอนของนักศึกษาหลักสูตร ค.บ.ฟิสิกส์ และเพื่อให้สอดคล้องกับการเรียนรู้ในศตวรรษที่ 21 ซึ่งครุภัณฑ์จะช่วยส่งเสริม สนับสนุนการเรียนรู้ การฝึกทักษะในการปฏิบัติการจัดการเรียนรู้ แนวทางในการปฏิบัติตนที่ถูกต้องเหมาะสม โดยใช้วัสดุอุปกรณ์จริงในขณะเรียนรู้ ทั้งนี้ต้องพัฒนาทักษะด้านต่างๆ อย่างต่อเนื่อง โดยเฉพาะด้านเทคโนโลยีสารสนเทศที่เข้ามามีบทบาทอย่างมากในวงการศึกษา ทั้งในปัจจุบันและอนาคต ไม่ว่าจะเป็นการวางแผนการจัดการเรียนรู้ การปฏิบัติการจัดการเรียนรู้ การปฏิบัติงานในรายวิชาที่เหมาะสม และการปลูกฝังจิตวิญญาณความเป็นครูของนักศึกษา เพื่อให้สามารถชี้แนะและส่งเสริมให้นักศึกษาเรียนรู้ได้ด้วยตนเองตลอดเวลา นอกจากนี้ ครูไทยในอนาคตยังต้องมีความรู้จริงในเรื่องที่สอน และต้องมีเทคนิควิธีการให้นักเรียนสร้างองค์ความรู้จากประสบการณ์ รวมทั้งจัดกิจกรรมเชื่อมโยงความรู้จากแหล่งเรียนรู้ภายนอก ฝึกให้ผู้เรียนทำงานเป็นทีม เป็นนักออกแบบกิจกรรมการเรียนรู้ที่เหมาะสม จัดสภาพแวดล้อมให้เอื้อต่อการเรียนรู้ ตลอดจนการเสริมสร้างศักยภาพของผู้เรียนในหลักสูตรให้มีความพร้อมในวิชาชีพครู</t>
  </si>
  <si>
    <t>2. ครุภัณฑ์มีราคาต่อหน่วยสูงกว่า 1 ล้านบาท</t>
  </si>
  <si>
    <t>ชุดครุภัณฑ์ประจำห้องเรียนคุณภาพคณะครุศาสตร์</t>
  </si>
  <si>
    <t xml:space="preserve"> ชุด</t>
  </si>
  <si>
    <t>คณะครุศาสตร์  จัดการเรียนการสอนระดับปริญญาตรี  หลักสูตรครุศาสตรบัณฑิต  โดยต้องจัดหาครุภัณฑ์อุปกรณ์ช่วยสอนไว้ให้บริการแก่อาจารย์และนักศึกษา  สำหรับห้องเรียนที่อุปกรณ์เสีย  ชำรุด  หรือไม่มีอุปกรณ์นั้น ๆ  ในห้องเรียนที่ดำเนินการจัดการเรียนการสอน  เพื่อให้การจัดการเรียนการสอนเป็นไปอย่างมีประสิทธิภาพ  และอุปกรณ์สนับสนุนการจัดการเรียนการสอนคณะครุศาสตร์มีอายุการใช้งานมานานหลายปี  อุปกรณ์  ครุภัณฑ์  ภายในห้องเรียนชำรุดทรุดโทรมไม่อยู่ในสภาพที่ให้บริการแก่อาจารย์และนักศึกษาในการจัดการเรียนการสอน  จัดกิจกรรมอื่นๆ  มีค่าซ่อมบำรุงรักษาครุภัณฑ์ที่ชำรุดสูง  และครุภัณฑ์บางรายการเริ่มล้าสมัย  และไม่สามารถบริการให้กับอาจารย์และนักศึกษาได้ในบางครั้งที่ครุภัณฑ์เสียและต้องซ่อมบำรุง</t>
  </si>
  <si>
    <t xml:space="preserve">ชุดครุภัณฑ์สำนักงานคณะครุศาสตร์ประจำอาคารใหม่    </t>
  </si>
  <si>
    <t>คณะครุศาสตร์  จัดการเรียนการสอนระดับปริญญาตรี  หลักสูตรครุศาสตรบัณฑิต  โดยต้องจัดหาครุภัณฑ์อุปกรณ์ช่วยสอนไว้ให้บริการแก่อาจารย์และนักศึกษา</t>
  </si>
  <si>
    <t>ชุดครุภัณฑ์ห้องเรียนคุณภาพสาขาวิชาพลศึกษาและวิทยาศาสตร์การกีฬา</t>
  </si>
  <si>
    <t>ชุดครุภัณฑ์ประกอบห้องปฏิบัติการการผลิตสื่อการสอนฟิสิกส์ และดาราศาสตร์ขั้นสูง</t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</si>
  <si>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</si>
  <si>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</si>
  <si>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</si>
  <si>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</si>
  <si>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</si>
  <si>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</si>
  <si>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2564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</si>
  <si>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</si>
  <si>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t>การจัดทำทบทวนแผนความต้องการงบลงทุน : ที่ดินและสิ่งก่อสร้าง  ปี (2565 - 2566)</t>
  </si>
  <si>
    <t>ภาพรวมของมหาวิทยาลัย</t>
  </si>
  <si>
    <t>ลำดับ
ความ
สำคัญ</t>
  </si>
  <si>
    <t>รายการ</t>
  </si>
  <si>
    <t>จำนวน/
หน่วยนับ</t>
  </si>
  <si>
    <t>ราคา
ต่อหน่วย</t>
  </si>
  <si>
    <t xml:space="preserve">ปีงบประมาณ พ.ศ. 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</si>
  <si>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</si>
  <si>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</si>
  <si>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</si>
  <si>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ü</t>
  </si>
  <si>
    <t>งาน</t>
  </si>
  <si>
    <t>ผู้สำเร็จการศึกษาด้านสังคมศาสตร์</t>
  </si>
  <si>
    <t>งานก่อสร้างอาคารปฏิบัติการสอนครุศาสตร์</t>
  </si>
  <si>
    <t>โดมสนามกีฬา</t>
  </si>
  <si>
    <t>ปรับปรุงสนามแบดมินตันสาขาวิชาพลศึกษาและวิทยาศาสตร์การกีฬา</t>
  </si>
  <si>
    <t>ปรับปรุงอาคารเรียนคหกรรมศาสตร์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</si>
</sst>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name val="TH SarabunPSK"/>
      <family val="2"/>
      <charset val="222"/>
    </font>
    <font>
      <b/>
      <sz val="16"/>
      <name val="Wingdings 2"/>
      <family val="1"/>
      <charset val="222"/>
    </font>
    <font>
      <sz val="16"/>
      <name val="TH SarabunPSK"/>
      <family val="2"/>
    </font>
    <font>
      <sz val="16"/>
      <name val="Wingdings 2"/>
      <family val="1"/>
      <charset val="2"/>
    </font>
    <font>
      <sz val="16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b/>
      <sz val="11"/>
      <name val="Tahoma"/>
      <family val="2"/>
      <charset val="222"/>
      <scheme val="minor"/>
    </font>
    <font>
      <sz val="16"/>
      <name val="Wingdings"/>
      <charset val="2"/>
    </font>
    <font>
      <b/>
      <sz val="16"/>
      <name val="Wingdings"/>
      <charset val="2"/>
    </font>
    <font>
      <sz val="10"/>
      <name val="Arial"/>
      <family val="2"/>
    </font>
    <font>
      <sz val="1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87" fontId="4" fillId="0" borderId="0" xfId="1" applyNumberFormat="1" applyFont="1"/>
    <xf numFmtId="43" fontId="4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87" fontId="6" fillId="2" borderId="1" xfId="0" applyNumberFormat="1" applyFont="1" applyFill="1" applyBorder="1"/>
    <xf numFmtId="0" fontId="2" fillId="2" borderId="0" xfId="0" applyFont="1" applyFill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187" fontId="6" fillId="3" borderId="1" xfId="1" applyNumberFormat="1" applyFont="1" applyFill="1" applyBorder="1"/>
    <xf numFmtId="0" fontId="2" fillId="0" borderId="0" xfId="0" applyFont="1"/>
    <xf numFmtId="0" fontId="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187" fontId="7" fillId="4" borderId="1" xfId="1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187" fontId="4" fillId="5" borderId="1" xfId="1" applyNumberFormat="1" applyFont="1" applyFill="1" applyBorder="1" applyAlignment="1">
      <alignment horizontal="center" vertical="top"/>
    </xf>
    <xf numFmtId="187" fontId="9" fillId="5" borderId="1" xfId="1" applyNumberFormat="1" applyFont="1" applyFill="1" applyBorder="1" applyAlignment="1">
      <alignment horizontal="center" vertical="top"/>
    </xf>
    <xf numFmtId="187" fontId="9" fillId="5" borderId="1" xfId="1" applyNumberFormat="1" applyFont="1" applyFill="1" applyBorder="1" applyAlignment="1">
      <alignment horizontal="right" vertical="top"/>
    </xf>
    <xf numFmtId="0" fontId="9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11" fillId="5" borderId="0" xfId="0" applyFont="1" applyFill="1" applyAlignment="1">
      <alignment vertical="top"/>
    </xf>
    <xf numFmtId="0" fontId="4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187" fontId="6" fillId="4" borderId="1" xfId="1" applyNumberFormat="1" applyFont="1" applyFill="1" applyBorder="1"/>
    <xf numFmtId="0" fontId="4" fillId="5" borderId="1" xfId="0" applyFont="1" applyFill="1" applyBorder="1" applyAlignment="1">
      <alignment vertical="top"/>
    </xf>
    <xf numFmtId="187" fontId="4" fillId="5" borderId="1" xfId="1" applyNumberFormat="1" applyFont="1" applyFill="1" applyBorder="1" applyAlignment="1">
      <alignment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187" fontId="12" fillId="0" borderId="0" xfId="1" applyNumberFormat="1" applyFont="1"/>
    <xf numFmtId="43" fontId="12" fillId="0" borderId="0" xfId="1" applyFont="1"/>
    <xf numFmtId="0" fontId="13" fillId="0" borderId="0" xfId="0" applyFont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/>
    <xf numFmtId="43" fontId="9" fillId="0" borderId="0" xfId="1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 wrapText="1"/>
    </xf>
    <xf numFmtId="0" fontId="14" fillId="0" borderId="6" xfId="0" applyFont="1" applyBorder="1"/>
    <xf numFmtId="0" fontId="14" fillId="0" borderId="7" xfId="0" applyFont="1" applyBorder="1"/>
    <xf numFmtId="43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87" fontId="13" fillId="0" borderId="1" xfId="1" applyNumberFormat="1" applyFont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15" fillId="0" borderId="7" xfId="0" applyNumberFormat="1" applyFont="1" applyBorder="1"/>
    <xf numFmtId="0" fontId="15" fillId="0" borderId="7" xfId="0" applyFont="1" applyBorder="1"/>
    <xf numFmtId="0" fontId="13" fillId="6" borderId="1" xfId="0" applyFont="1" applyFill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187" fontId="13" fillId="6" borderId="1" xfId="1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left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/>
    </xf>
    <xf numFmtId="187" fontId="13" fillId="7" borderId="1" xfId="1" applyNumberFormat="1" applyFont="1" applyFill="1" applyBorder="1" applyAlignment="1">
      <alignment horizontal="center"/>
    </xf>
    <xf numFmtId="0" fontId="14" fillId="7" borderId="7" xfId="0" applyFont="1" applyFill="1" applyBorder="1"/>
    <xf numFmtId="187" fontId="13" fillId="4" borderId="1" xfId="1" applyNumberFormat="1" applyFont="1" applyFill="1" applyBorder="1" applyAlignment="1">
      <alignment horizontal="center"/>
    </xf>
    <xf numFmtId="0" fontId="15" fillId="4" borderId="7" xfId="0" applyFont="1" applyFill="1" applyBorder="1"/>
    <xf numFmtId="0" fontId="16" fillId="0" borderId="1" xfId="0" applyFont="1" applyBorder="1" applyAlignment="1">
      <alignment horizontal="center" vertical="top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17" fillId="4" borderId="1" xfId="0" applyFont="1" applyFill="1" applyBorder="1"/>
    <xf numFmtId="0" fontId="13" fillId="4" borderId="1" xfId="0" applyFont="1" applyFill="1" applyBorder="1"/>
    <xf numFmtId="187" fontId="9" fillId="5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 vertical="top"/>
    </xf>
    <xf numFmtId="0" fontId="1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horizontal="center" vertical="top"/>
    </xf>
    <xf numFmtId="187" fontId="13" fillId="7" borderId="1" xfId="1" applyNumberFormat="1" applyFont="1" applyFill="1" applyBorder="1" applyAlignment="1">
      <alignment horizontal="center" vertical="top"/>
    </xf>
    <xf numFmtId="187" fontId="7" fillId="7" borderId="1" xfId="1" applyNumberFormat="1" applyFont="1" applyFill="1" applyBorder="1" applyAlignment="1">
      <alignment horizontal="center" vertical="top"/>
    </xf>
    <xf numFmtId="0" fontId="15" fillId="7" borderId="7" xfId="0" applyFont="1" applyFill="1" applyBorder="1"/>
    <xf numFmtId="187" fontId="9" fillId="0" borderId="1" xfId="1" applyNumberFormat="1" applyFont="1" applyBorder="1" applyAlignment="1">
      <alignment wrapText="1"/>
    </xf>
    <xf numFmtId="187" fontId="9" fillId="0" borderId="1" xfId="1" applyNumberFormat="1" applyFont="1" applyBorder="1"/>
    <xf numFmtId="187" fontId="9" fillId="0" borderId="1" xfId="1" applyNumberFormat="1" applyFont="1" applyBorder="1" applyAlignment="1">
      <alignment horizontal="center" vertical="center"/>
    </xf>
    <xf numFmtId="187" fontId="9" fillId="0" borderId="0" xfId="1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43" fontId="19" fillId="0" borderId="0" xfId="1" applyFont="1"/>
  </cellXfs>
  <cellStyles count="3">
    <cellStyle name="Normal 2" xfId="2" xr:uid="{A8A56B51-9FA4-4886-8FC8-5DF07D22D942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EC791-C52B-437B-A71F-70A5BE50E679}">
  <dimension ref="A1:O20"/>
  <sheetViews>
    <sheetView tabSelected="1" view="pageBreakPreview" zoomScaleNormal="100" zoomScaleSheetLayoutView="100" workbookViewId="0">
      <selection activeCell="A20" sqref="A20:N20"/>
    </sheetView>
  </sheetViews>
  <sheetFormatPr defaultRowHeight="18.75"/>
  <cols>
    <col min="1" max="1" width="6" style="106" customWidth="1"/>
    <col min="2" max="2" width="60" style="107" bestFit="1" customWidth="1"/>
    <col min="3" max="4" width="9" style="108"/>
    <col min="5" max="5" width="7.375" style="106" bestFit="1" customWidth="1"/>
    <col min="6" max="6" width="12.125" style="109" bestFit="1" customWidth="1"/>
    <col min="7" max="8" width="12.125" style="109" customWidth="1"/>
    <col min="9" max="9" width="6" style="108" bestFit="1" customWidth="1"/>
    <col min="10" max="10" width="12.125" style="109" bestFit="1" customWidth="1"/>
    <col min="11" max="11" width="6" style="108" bestFit="1" customWidth="1"/>
    <col min="12" max="12" width="11.125" style="109" bestFit="1" customWidth="1"/>
    <col min="13" max="13" width="6" style="108" bestFit="1" customWidth="1"/>
    <col min="14" max="14" width="12.125" style="109" bestFit="1" customWidth="1"/>
    <col min="15" max="15" width="10.875" style="59" bestFit="1" customWidth="1"/>
    <col min="16" max="16384" width="9" style="59"/>
  </cols>
  <sheetData>
    <row r="1" spans="1:15" ht="24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24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24">
      <c r="A3" s="60"/>
      <c r="B3" s="61"/>
      <c r="C3" s="62"/>
      <c r="D3" s="62"/>
      <c r="E3" s="60"/>
      <c r="F3" s="63"/>
      <c r="G3" s="63"/>
      <c r="H3" s="63"/>
      <c r="I3" s="62"/>
      <c r="J3" s="63"/>
      <c r="K3" s="62"/>
      <c r="L3" s="63"/>
      <c r="M3" s="62"/>
      <c r="N3" s="63"/>
    </row>
    <row r="4" spans="1:15" s="67" customFormat="1" ht="24" customHeight="1">
      <c r="A4" s="64" t="s">
        <v>47</v>
      </c>
      <c r="B4" s="64" t="s">
        <v>48</v>
      </c>
      <c r="C4" s="65" t="s">
        <v>4</v>
      </c>
      <c r="D4" s="65"/>
      <c r="E4" s="64" t="s">
        <v>49</v>
      </c>
      <c r="F4" s="66" t="s">
        <v>50</v>
      </c>
      <c r="G4" s="6" t="s">
        <v>7</v>
      </c>
      <c r="H4" s="7"/>
      <c r="I4" s="65" t="s">
        <v>51</v>
      </c>
      <c r="J4" s="65"/>
      <c r="K4" s="65"/>
      <c r="L4" s="65"/>
      <c r="M4" s="65"/>
      <c r="N4" s="65"/>
    </row>
    <row r="5" spans="1:15" s="68" customFormat="1" ht="24">
      <c r="A5" s="64"/>
      <c r="B5" s="64"/>
      <c r="C5" s="65" t="s">
        <v>11</v>
      </c>
      <c r="D5" s="65" t="s">
        <v>12</v>
      </c>
      <c r="E5" s="64"/>
      <c r="F5" s="66"/>
      <c r="G5" s="7"/>
      <c r="H5" s="7"/>
      <c r="I5" s="65">
        <v>2565</v>
      </c>
      <c r="J5" s="65"/>
      <c r="K5" s="65">
        <v>2566</v>
      </c>
      <c r="L5" s="65"/>
      <c r="M5" s="65" t="s">
        <v>13</v>
      </c>
      <c r="N5" s="65"/>
    </row>
    <row r="6" spans="1:15" s="68" customFormat="1" ht="14.25" customHeight="1">
      <c r="A6" s="64"/>
      <c r="B6" s="64"/>
      <c r="C6" s="65"/>
      <c r="D6" s="65"/>
      <c r="E6" s="64"/>
      <c r="F6" s="66"/>
      <c r="G6" s="7" t="s">
        <v>14</v>
      </c>
      <c r="H6" s="15" t="s">
        <v>15</v>
      </c>
      <c r="I6" s="65" t="s">
        <v>14</v>
      </c>
      <c r="J6" s="69" t="s">
        <v>15</v>
      </c>
      <c r="K6" s="65" t="s">
        <v>14</v>
      </c>
      <c r="L6" s="69" t="s">
        <v>15</v>
      </c>
      <c r="M6" s="65" t="s">
        <v>14</v>
      </c>
      <c r="N6" s="69" t="s">
        <v>15</v>
      </c>
    </row>
    <row r="7" spans="1:15" s="68" customFormat="1" ht="14.25">
      <c r="A7" s="64"/>
      <c r="B7" s="64"/>
      <c r="C7" s="65"/>
      <c r="D7" s="65"/>
      <c r="E7" s="64"/>
      <c r="F7" s="66"/>
      <c r="G7" s="7"/>
      <c r="H7" s="15"/>
      <c r="I7" s="65"/>
      <c r="J7" s="69"/>
      <c r="K7" s="65"/>
      <c r="L7" s="69"/>
      <c r="M7" s="65"/>
      <c r="N7" s="69"/>
    </row>
    <row r="8" spans="1:15" s="76" customFormat="1" ht="24" hidden="1">
      <c r="A8" s="70"/>
      <c r="B8" s="71" t="s">
        <v>52</v>
      </c>
      <c r="C8" s="72"/>
      <c r="D8" s="72"/>
      <c r="E8" s="70"/>
      <c r="F8" s="73" t="e">
        <f>F9</f>
        <v>#REF!</v>
      </c>
      <c r="G8" s="74" t="e">
        <f t="shared" ref="G8:N8" si="0">G9</f>
        <v>#REF!</v>
      </c>
      <c r="H8" s="74" t="e">
        <f t="shared" si="0"/>
        <v>#REF!</v>
      </c>
      <c r="I8" s="74" t="e">
        <f t="shared" si="0"/>
        <v>#REF!</v>
      </c>
      <c r="J8" s="74" t="e">
        <f t="shared" si="0"/>
        <v>#REF!</v>
      </c>
      <c r="K8" s="74" t="e">
        <f t="shared" si="0"/>
        <v>#REF!</v>
      </c>
      <c r="L8" s="74" t="e">
        <f t="shared" si="0"/>
        <v>#REF!</v>
      </c>
      <c r="M8" s="74" t="e">
        <f t="shared" si="0"/>
        <v>#REF!</v>
      </c>
      <c r="N8" s="74" t="e">
        <f t="shared" si="0"/>
        <v>#REF!</v>
      </c>
      <c r="O8" s="75"/>
    </row>
    <row r="9" spans="1:15" s="68" customFormat="1" ht="24" hidden="1">
      <c r="A9" s="77" t="s">
        <v>53</v>
      </c>
      <c r="B9" s="77"/>
      <c r="C9" s="78"/>
      <c r="D9" s="78"/>
      <c r="E9" s="79"/>
      <c r="F9" s="80" t="e">
        <f>F10+F11</f>
        <v>#REF!</v>
      </c>
      <c r="G9" s="80" t="e">
        <f>G10+G11</f>
        <v>#REF!</v>
      </c>
      <c r="H9" s="80" t="e">
        <f>H10+H11</f>
        <v>#REF!</v>
      </c>
      <c r="I9" s="80" t="e">
        <f>I10+I11</f>
        <v>#REF!</v>
      </c>
      <c r="J9" s="80" t="e">
        <f>J10+J11</f>
        <v>#REF!</v>
      </c>
      <c r="K9" s="80" t="e">
        <f>K10+K11</f>
        <v>#REF!</v>
      </c>
      <c r="L9" s="80" t="e">
        <f>L10+L11</f>
        <v>#REF!</v>
      </c>
      <c r="M9" s="80" t="e">
        <f>M10+M11</f>
        <v>#REF!</v>
      </c>
      <c r="N9" s="80" t="e">
        <f>N10+N11</f>
        <v>#REF!</v>
      </c>
    </row>
    <row r="10" spans="1:15" s="85" customFormat="1" ht="24" hidden="1">
      <c r="A10" s="81" t="s">
        <v>54</v>
      </c>
      <c r="B10" s="81"/>
      <c r="C10" s="82"/>
      <c r="D10" s="82"/>
      <c r="E10" s="83"/>
      <c r="F10" s="84" t="e">
        <f>#REF!+#REF!+#REF!</f>
        <v>#REF!</v>
      </c>
      <c r="G10" s="84" t="e">
        <f>#REF!+#REF!+#REF!</f>
        <v>#REF!</v>
      </c>
      <c r="H10" s="84" t="e">
        <f>#REF!+#REF!+#REF!</f>
        <v>#REF!</v>
      </c>
      <c r="I10" s="84" t="e">
        <f>#REF!+#REF!+#REF!</f>
        <v>#REF!</v>
      </c>
      <c r="J10" s="84" t="e">
        <f>#REF!+#REF!+#REF!</f>
        <v>#REF!</v>
      </c>
      <c r="K10" s="84" t="e">
        <f>#REF!+#REF!+#REF!</f>
        <v>#REF!</v>
      </c>
      <c r="L10" s="84" t="e">
        <f>#REF!+#REF!+#REF!</f>
        <v>#REF!</v>
      </c>
      <c r="M10" s="84" t="e">
        <f>#REF!+#REF!+#REF!</f>
        <v>#REF!</v>
      </c>
      <c r="N10" s="84" t="e">
        <f>#REF!+#REF!+#REF!</f>
        <v>#REF!</v>
      </c>
    </row>
    <row r="11" spans="1:15" s="100" customFormat="1" ht="24" hidden="1">
      <c r="A11" s="94" t="s">
        <v>57</v>
      </c>
      <c r="B11" s="94"/>
      <c r="C11" s="95"/>
      <c r="D11" s="96"/>
      <c r="E11" s="97"/>
      <c r="F11" s="98" t="e">
        <f>F12+#REF!+#REF!+#REF!+#REF!+#REF!+#REF!+#REF!+#REF!</f>
        <v>#REF!</v>
      </c>
      <c r="G11" s="99" t="e">
        <f>G12+#REF!+#REF!+#REF!+#REF!+#REF!+#REF!+#REF!+#REF!</f>
        <v>#REF!</v>
      </c>
      <c r="H11" s="99" t="e">
        <f>H12+#REF!+#REF!+#REF!+#REF!+#REF!+#REF!+#REF!+#REF!</f>
        <v>#REF!</v>
      </c>
      <c r="I11" s="99" t="e">
        <f>I12+#REF!+#REF!+#REF!+#REF!+#REF!+#REF!+#REF!+#REF!</f>
        <v>#REF!</v>
      </c>
      <c r="J11" s="99" t="e">
        <f>J12+#REF!+#REF!+#REF!+#REF!+#REF!+#REF!+#REF!+#REF!</f>
        <v>#REF!</v>
      </c>
      <c r="K11" s="99" t="e">
        <f>K12+#REF!+#REF!+#REF!+#REF!+#REF!+#REF!+#REF!+#REF!</f>
        <v>#REF!</v>
      </c>
      <c r="L11" s="99" t="e">
        <f>L12+#REF!+#REF!+#REF!+#REF!+#REF!+#REF!+#REF!+#REF!</f>
        <v>#REF!</v>
      </c>
      <c r="M11" s="99" t="e">
        <f>M12+#REF!+#REF!+#REF!+#REF!+#REF!+#REF!+#REF!+#REF!</f>
        <v>#REF!</v>
      </c>
      <c r="N11" s="99" t="e">
        <f>N12+#REF!+#REF!+#REF!+#REF!+#REF!+#REF!+#REF!+#REF!</f>
        <v>#REF!</v>
      </c>
    </row>
    <row r="12" spans="1:15" s="87" customFormat="1" ht="24">
      <c r="A12" s="89"/>
      <c r="B12" s="90" t="s">
        <v>18</v>
      </c>
      <c r="C12" s="91"/>
      <c r="D12" s="92"/>
      <c r="E12" s="89"/>
      <c r="F12" s="86">
        <f>SUM(F13:F16)</f>
        <v>43815674</v>
      </c>
      <c r="G12" s="86">
        <f t="shared" ref="G12:N12" si="1">SUM(G13:G16)</f>
        <v>1</v>
      </c>
      <c r="H12" s="86">
        <f t="shared" si="1"/>
        <v>20000000</v>
      </c>
      <c r="I12" s="86">
        <f t="shared" si="1"/>
        <v>3</v>
      </c>
      <c r="J12" s="86">
        <f t="shared" si="1"/>
        <v>32893674</v>
      </c>
      <c r="K12" s="86">
        <f t="shared" si="1"/>
        <v>1</v>
      </c>
      <c r="L12" s="86">
        <f t="shared" si="1"/>
        <v>10922000</v>
      </c>
      <c r="M12" s="86">
        <f t="shared" si="1"/>
        <v>4</v>
      </c>
      <c r="N12" s="86">
        <f t="shared" si="1"/>
        <v>43815674</v>
      </c>
    </row>
    <row r="13" spans="1:15" s="104" customFormat="1" ht="24">
      <c r="A13" s="35">
        <v>1</v>
      </c>
      <c r="B13" s="101" t="s">
        <v>58</v>
      </c>
      <c r="C13" s="88" t="s">
        <v>55</v>
      </c>
      <c r="D13" s="102"/>
      <c r="E13" s="103" t="s">
        <v>56</v>
      </c>
      <c r="F13" s="103">
        <v>20000000</v>
      </c>
      <c r="G13" s="103">
        <v>1</v>
      </c>
      <c r="H13" s="103">
        <f>F13</f>
        <v>20000000</v>
      </c>
      <c r="I13" s="103">
        <v>1</v>
      </c>
      <c r="J13" s="103">
        <v>20000000</v>
      </c>
      <c r="K13" s="103"/>
      <c r="L13" s="103"/>
      <c r="M13" s="103">
        <v>1</v>
      </c>
      <c r="N13" s="93">
        <f t="shared" ref="N13:N16" si="2">L13+J13</f>
        <v>20000000</v>
      </c>
    </row>
    <row r="14" spans="1:15" s="104" customFormat="1" ht="24">
      <c r="A14" s="35">
        <v>2</v>
      </c>
      <c r="B14" s="101" t="s">
        <v>59</v>
      </c>
      <c r="C14" s="88" t="s">
        <v>55</v>
      </c>
      <c r="D14" s="102"/>
      <c r="E14" s="103" t="s">
        <v>56</v>
      </c>
      <c r="F14" s="103">
        <v>9399000</v>
      </c>
      <c r="G14" s="103"/>
      <c r="H14" s="103"/>
      <c r="I14" s="103">
        <v>1</v>
      </c>
      <c r="J14" s="103">
        <v>9399000</v>
      </c>
      <c r="K14" s="103"/>
      <c r="L14" s="103"/>
      <c r="M14" s="103">
        <v>1</v>
      </c>
      <c r="N14" s="93">
        <f t="shared" si="2"/>
        <v>9399000</v>
      </c>
    </row>
    <row r="15" spans="1:15" s="104" customFormat="1" ht="24">
      <c r="A15" s="35">
        <v>3</v>
      </c>
      <c r="B15" s="101" t="s">
        <v>60</v>
      </c>
      <c r="C15" s="88" t="s">
        <v>55</v>
      </c>
      <c r="D15" s="102"/>
      <c r="E15" s="103" t="s">
        <v>56</v>
      </c>
      <c r="F15" s="103">
        <v>3494674</v>
      </c>
      <c r="G15" s="103"/>
      <c r="H15" s="103"/>
      <c r="I15" s="103">
        <v>1</v>
      </c>
      <c r="J15" s="103">
        <v>3494674</v>
      </c>
      <c r="K15" s="103"/>
      <c r="L15" s="103"/>
      <c r="M15" s="103">
        <v>1</v>
      </c>
      <c r="N15" s="93">
        <f t="shared" si="2"/>
        <v>3494674</v>
      </c>
    </row>
    <row r="16" spans="1:15" s="104" customFormat="1" ht="24">
      <c r="A16" s="35">
        <v>4</v>
      </c>
      <c r="B16" s="101" t="s">
        <v>61</v>
      </c>
      <c r="C16" s="88" t="s">
        <v>55</v>
      </c>
      <c r="D16" s="102"/>
      <c r="E16" s="103" t="s">
        <v>56</v>
      </c>
      <c r="F16" s="103">
        <v>10922000</v>
      </c>
      <c r="G16" s="103"/>
      <c r="H16" s="103"/>
      <c r="I16" s="103"/>
      <c r="J16" s="103"/>
      <c r="K16" s="103">
        <v>1</v>
      </c>
      <c r="L16" s="103">
        <v>10922000</v>
      </c>
      <c r="M16" s="103">
        <v>1</v>
      </c>
      <c r="N16" s="93">
        <f t="shared" si="2"/>
        <v>10922000</v>
      </c>
    </row>
    <row r="17" spans="1:14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</sheetData>
  <mergeCells count="29">
    <mergeCell ref="A20:N20"/>
    <mergeCell ref="A17:N17"/>
    <mergeCell ref="A18:N18"/>
    <mergeCell ref="A19:N19"/>
    <mergeCell ref="M6:M7"/>
    <mergeCell ref="N6:N7"/>
    <mergeCell ref="A9:B9"/>
    <mergeCell ref="A10:B10"/>
    <mergeCell ref="A11:B11"/>
    <mergeCell ref="D5:D7"/>
    <mergeCell ref="I5:J5"/>
    <mergeCell ref="K5:L5"/>
    <mergeCell ref="M5:N5"/>
    <mergeCell ref="G6:G7"/>
    <mergeCell ref="H6:H7"/>
    <mergeCell ref="I6:I7"/>
    <mergeCell ref="J6:J7"/>
    <mergeCell ref="K6:K7"/>
    <mergeCell ref="L6:L7"/>
    <mergeCell ref="A1:N1"/>
    <mergeCell ref="A2:N2"/>
    <mergeCell ref="A4:A7"/>
    <mergeCell ref="B4:B7"/>
    <mergeCell ref="C4:D4"/>
    <mergeCell ref="E4:E7"/>
    <mergeCell ref="F4:F7"/>
    <mergeCell ref="G4:H5"/>
    <mergeCell ref="I4:N4"/>
    <mergeCell ref="C5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  <rowBreaks count="1" manualBreakCount="1">
    <brk id="1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F295F-913B-4F43-8CA4-F9B4A0E95054}">
  <dimension ref="A1:P30"/>
  <sheetViews>
    <sheetView view="pageBreakPreview" topLeftCell="A15" zoomScale="84" zoomScaleNormal="100" zoomScaleSheetLayoutView="84" workbookViewId="0">
      <selection activeCell="A21" sqref="A21:P21"/>
    </sheetView>
  </sheetViews>
  <sheetFormatPr defaultRowHeight="18.75"/>
  <cols>
    <col min="1" max="1" width="6" style="54" customWidth="1"/>
    <col min="2" max="2" width="55.375" style="55" bestFit="1" customWidth="1"/>
    <col min="3" max="3" width="9.125" style="55" bestFit="1" customWidth="1"/>
    <col min="4" max="4" width="8" style="55" bestFit="1" customWidth="1"/>
    <col min="5" max="5" width="7.625" style="55" bestFit="1" customWidth="1"/>
    <col min="6" max="6" width="12.875" style="56" bestFit="1" customWidth="1"/>
    <col min="7" max="7" width="6.125" style="55" bestFit="1" customWidth="1"/>
    <col min="8" max="8" width="12.875" style="56" bestFit="1" customWidth="1"/>
    <col min="9" max="9" width="6.875" style="55" bestFit="1" customWidth="1"/>
    <col min="10" max="10" width="14.25" style="57" bestFit="1" customWidth="1"/>
    <col min="11" max="11" width="6.875" style="55" bestFit="1" customWidth="1"/>
    <col min="12" max="12" width="14.25" style="57" bestFit="1" customWidth="1"/>
    <col min="13" max="13" width="7.75" style="55" bestFit="1" customWidth="1"/>
    <col min="14" max="14" width="15.25" style="57" bestFit="1" customWidth="1"/>
    <col min="15" max="15" width="9.375" style="55" customWidth="1"/>
    <col min="16" max="16" width="34" style="55" customWidth="1"/>
  </cols>
  <sheetData>
    <row r="1" spans="1:16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>
      <c r="A3" s="2"/>
      <c r="B3" s="3"/>
      <c r="C3" s="3"/>
      <c r="D3" s="3"/>
      <c r="E3" s="3"/>
      <c r="F3" s="4"/>
      <c r="G3" s="3"/>
      <c r="H3" s="4"/>
      <c r="I3" s="3"/>
      <c r="J3" s="5"/>
      <c r="K3" s="3"/>
      <c r="L3" s="5"/>
      <c r="M3" s="3"/>
      <c r="N3" s="5"/>
      <c r="O3" s="3"/>
      <c r="P3" s="3"/>
    </row>
    <row r="4" spans="1:16" ht="21" customHeight="1">
      <c r="A4" s="6" t="s">
        <v>2</v>
      </c>
      <c r="B4" s="6" t="s">
        <v>3</v>
      </c>
      <c r="C4" s="7" t="s">
        <v>4</v>
      </c>
      <c r="D4" s="7"/>
      <c r="E4" s="6" t="s">
        <v>5</v>
      </c>
      <c r="F4" s="8" t="s">
        <v>6</v>
      </c>
      <c r="G4" s="6" t="s">
        <v>7</v>
      </c>
      <c r="H4" s="7"/>
      <c r="I4" s="9" t="s">
        <v>8</v>
      </c>
      <c r="J4" s="10"/>
      <c r="K4" s="10"/>
      <c r="L4" s="10"/>
      <c r="M4" s="10"/>
      <c r="N4" s="11"/>
      <c r="O4" s="6" t="s">
        <v>9</v>
      </c>
      <c r="P4" s="12" t="s">
        <v>10</v>
      </c>
    </row>
    <row r="5" spans="1:16" ht="24">
      <c r="A5" s="6"/>
      <c r="B5" s="7"/>
      <c r="C5" s="7" t="s">
        <v>11</v>
      </c>
      <c r="D5" s="7" t="s">
        <v>12</v>
      </c>
      <c r="E5" s="7"/>
      <c r="F5" s="13"/>
      <c r="G5" s="7"/>
      <c r="H5" s="7"/>
      <c r="I5" s="7">
        <v>2565</v>
      </c>
      <c r="J5" s="7"/>
      <c r="K5" s="7">
        <v>2566</v>
      </c>
      <c r="L5" s="7"/>
      <c r="M5" s="7" t="s">
        <v>13</v>
      </c>
      <c r="N5" s="7"/>
      <c r="O5" s="7"/>
      <c r="P5" s="14"/>
    </row>
    <row r="6" spans="1:16" ht="14.25" customHeight="1">
      <c r="A6" s="6"/>
      <c r="B6" s="7"/>
      <c r="C6" s="7"/>
      <c r="D6" s="7"/>
      <c r="E6" s="7"/>
      <c r="F6" s="13"/>
      <c r="G6" s="7" t="s">
        <v>14</v>
      </c>
      <c r="H6" s="13" t="s">
        <v>15</v>
      </c>
      <c r="I6" s="7" t="s">
        <v>14</v>
      </c>
      <c r="J6" s="15" t="s">
        <v>15</v>
      </c>
      <c r="K6" s="7" t="s">
        <v>14</v>
      </c>
      <c r="L6" s="15" t="s">
        <v>15</v>
      </c>
      <c r="M6" s="7" t="s">
        <v>14</v>
      </c>
      <c r="N6" s="15" t="s">
        <v>15</v>
      </c>
      <c r="O6" s="7"/>
      <c r="P6" s="14"/>
    </row>
    <row r="7" spans="1:16" ht="26.25" customHeight="1">
      <c r="A7" s="6"/>
      <c r="B7" s="7"/>
      <c r="C7" s="7"/>
      <c r="D7" s="7"/>
      <c r="E7" s="7"/>
      <c r="F7" s="13"/>
      <c r="G7" s="7"/>
      <c r="H7" s="13"/>
      <c r="I7" s="7"/>
      <c r="J7" s="15"/>
      <c r="K7" s="7"/>
      <c r="L7" s="15"/>
      <c r="M7" s="7"/>
      <c r="N7" s="15"/>
      <c r="O7" s="7"/>
      <c r="P7" s="14"/>
    </row>
    <row r="8" spans="1:16" s="19" customFormat="1" ht="24.75" customHeight="1">
      <c r="A8" s="16"/>
      <c r="B8" s="17" t="s">
        <v>16</v>
      </c>
      <c r="C8" s="17"/>
      <c r="D8" s="17"/>
      <c r="E8" s="17"/>
      <c r="F8" s="18">
        <f t="shared" ref="F8:N8" si="0">F9+F16</f>
        <v>13705140</v>
      </c>
      <c r="G8" s="18">
        <f t="shared" si="0"/>
        <v>3</v>
      </c>
      <c r="H8" s="18">
        <f t="shared" si="0"/>
        <v>2909500</v>
      </c>
      <c r="I8" s="18">
        <f t="shared" si="0"/>
        <v>6</v>
      </c>
      <c r="J8" s="18">
        <f t="shared" si="0"/>
        <v>14758250</v>
      </c>
      <c r="K8" s="18">
        <f t="shared" si="0"/>
        <v>4</v>
      </c>
      <c r="L8" s="18">
        <f t="shared" si="0"/>
        <v>3304840</v>
      </c>
      <c r="M8" s="18">
        <f t="shared" si="0"/>
        <v>10</v>
      </c>
      <c r="N8" s="18">
        <f t="shared" si="0"/>
        <v>18063090</v>
      </c>
      <c r="O8" s="17"/>
      <c r="P8" s="17"/>
    </row>
    <row r="9" spans="1:16" s="23" customFormat="1" ht="24">
      <c r="A9" s="20" t="s">
        <v>17</v>
      </c>
      <c r="B9" s="20"/>
      <c r="C9" s="21"/>
      <c r="D9" s="21"/>
      <c r="E9" s="21"/>
      <c r="F9" s="22">
        <f>F10</f>
        <v>3512500</v>
      </c>
      <c r="G9" s="22">
        <f t="shared" ref="G9:N9" si="1">G10</f>
        <v>2</v>
      </c>
      <c r="H9" s="22">
        <f t="shared" si="1"/>
        <v>1360500</v>
      </c>
      <c r="I9" s="22">
        <f t="shared" si="1"/>
        <v>2</v>
      </c>
      <c r="J9" s="22">
        <f t="shared" si="1"/>
        <v>1360500</v>
      </c>
      <c r="K9" s="22">
        <f t="shared" si="1"/>
        <v>3</v>
      </c>
      <c r="L9" s="22">
        <f t="shared" si="1"/>
        <v>2152000</v>
      </c>
      <c r="M9" s="22">
        <f t="shared" si="1"/>
        <v>5</v>
      </c>
      <c r="N9" s="22">
        <f t="shared" si="1"/>
        <v>3512500</v>
      </c>
      <c r="O9" s="21"/>
      <c r="P9" s="21"/>
    </row>
    <row r="10" spans="1:16" s="31" customFormat="1" ht="24">
      <c r="A10" s="24"/>
      <c r="B10" s="25" t="s">
        <v>18</v>
      </c>
      <c r="C10" s="26"/>
      <c r="D10" s="27"/>
      <c r="E10" s="27"/>
      <c r="F10" s="28">
        <f t="shared" ref="F10:H10" si="2">SUM(F11:F15)</f>
        <v>3512500</v>
      </c>
      <c r="G10" s="28">
        <f t="shared" si="2"/>
        <v>2</v>
      </c>
      <c r="H10" s="28">
        <f t="shared" si="2"/>
        <v>1360500</v>
      </c>
      <c r="I10" s="28">
        <f>SUM(I11:I15)</f>
        <v>2</v>
      </c>
      <c r="J10" s="28">
        <f t="shared" ref="J10:N10" si="3">SUM(J11:J15)</f>
        <v>1360500</v>
      </c>
      <c r="K10" s="28">
        <f t="shared" si="3"/>
        <v>3</v>
      </c>
      <c r="L10" s="28">
        <f t="shared" si="3"/>
        <v>2152000</v>
      </c>
      <c r="M10" s="28">
        <f t="shared" si="3"/>
        <v>5</v>
      </c>
      <c r="N10" s="28">
        <f t="shared" si="3"/>
        <v>3512500</v>
      </c>
      <c r="O10" s="29"/>
      <c r="P10" s="30"/>
    </row>
    <row r="11" spans="1:16" s="41" customFormat="1" ht="409.5">
      <c r="A11" s="32">
        <v>1</v>
      </c>
      <c r="B11" s="33" t="s">
        <v>19</v>
      </c>
      <c r="C11" s="34"/>
      <c r="D11" s="35"/>
      <c r="E11" s="32" t="s">
        <v>20</v>
      </c>
      <c r="F11" s="36">
        <v>449200</v>
      </c>
      <c r="G11" s="35">
        <v>1</v>
      </c>
      <c r="H11" s="37">
        <f>F11</f>
        <v>449200</v>
      </c>
      <c r="I11" s="36">
        <v>1</v>
      </c>
      <c r="J11" s="36">
        <f>F11</f>
        <v>449200</v>
      </c>
      <c r="K11" s="37"/>
      <c r="L11" s="38"/>
      <c r="M11" s="37">
        <f>I11+K11</f>
        <v>1</v>
      </c>
      <c r="N11" s="38">
        <f>J11+L11</f>
        <v>449200</v>
      </c>
      <c r="O11" s="39"/>
      <c r="P11" s="40" t="s">
        <v>21</v>
      </c>
    </row>
    <row r="12" spans="1:16" s="41" customFormat="1" ht="409.5">
      <c r="A12" s="32">
        <v>2</v>
      </c>
      <c r="B12" s="33" t="s">
        <v>22</v>
      </c>
      <c r="C12" s="34"/>
      <c r="D12" s="35"/>
      <c r="E12" s="32" t="s">
        <v>20</v>
      </c>
      <c r="F12" s="36">
        <v>911300</v>
      </c>
      <c r="G12" s="35">
        <v>1</v>
      </c>
      <c r="H12" s="37">
        <f>F12</f>
        <v>911300</v>
      </c>
      <c r="I12" s="36">
        <v>1</v>
      </c>
      <c r="J12" s="36">
        <v>911300</v>
      </c>
      <c r="K12" s="37"/>
      <c r="L12" s="38"/>
      <c r="M12" s="37">
        <f>I12+K12</f>
        <v>1</v>
      </c>
      <c r="N12" s="38">
        <f>J12+L12</f>
        <v>911300</v>
      </c>
      <c r="O12" s="39"/>
      <c r="P12" s="40" t="s">
        <v>23</v>
      </c>
    </row>
    <row r="13" spans="1:16" s="41" customFormat="1" ht="409.5">
      <c r="A13" s="32">
        <v>3</v>
      </c>
      <c r="B13" s="33" t="s">
        <v>24</v>
      </c>
      <c r="C13" s="34"/>
      <c r="D13" s="35"/>
      <c r="E13" s="32" t="s">
        <v>20</v>
      </c>
      <c r="F13" s="36">
        <v>684000</v>
      </c>
      <c r="G13" s="35"/>
      <c r="H13" s="37"/>
      <c r="I13" s="37"/>
      <c r="J13" s="37"/>
      <c r="K13" s="36">
        <v>1</v>
      </c>
      <c r="L13" s="36">
        <v>684000</v>
      </c>
      <c r="M13" s="37">
        <f t="shared" ref="M13:N15" si="4">I13+K13</f>
        <v>1</v>
      </c>
      <c r="N13" s="38">
        <f t="shared" si="4"/>
        <v>684000</v>
      </c>
      <c r="O13" s="39"/>
      <c r="P13" s="42" t="s">
        <v>21</v>
      </c>
    </row>
    <row r="14" spans="1:16" s="41" customFormat="1" ht="409.5">
      <c r="A14" s="32">
        <v>4</v>
      </c>
      <c r="B14" s="43" t="s">
        <v>25</v>
      </c>
      <c r="C14" s="34"/>
      <c r="D14" s="35"/>
      <c r="E14" s="32" t="s">
        <v>20</v>
      </c>
      <c r="F14" s="36">
        <v>668000</v>
      </c>
      <c r="G14" s="35"/>
      <c r="H14" s="37"/>
      <c r="I14" s="37"/>
      <c r="J14" s="37"/>
      <c r="K14" s="36">
        <v>1</v>
      </c>
      <c r="L14" s="36">
        <v>668000</v>
      </c>
      <c r="M14" s="37">
        <f t="shared" si="4"/>
        <v>1</v>
      </c>
      <c r="N14" s="38">
        <f t="shared" si="4"/>
        <v>668000</v>
      </c>
      <c r="O14" s="39"/>
      <c r="P14" s="42" t="s">
        <v>26</v>
      </c>
    </row>
    <row r="15" spans="1:16" s="41" customFormat="1" ht="409.5">
      <c r="A15" s="32">
        <v>5</v>
      </c>
      <c r="B15" s="33" t="s">
        <v>27</v>
      </c>
      <c r="C15" s="34"/>
      <c r="D15" s="35"/>
      <c r="E15" s="32" t="s">
        <v>20</v>
      </c>
      <c r="F15" s="36">
        <v>800000</v>
      </c>
      <c r="G15" s="35"/>
      <c r="H15" s="37"/>
      <c r="I15" s="37"/>
      <c r="J15" s="37"/>
      <c r="K15" s="36">
        <v>1</v>
      </c>
      <c r="L15" s="36">
        <v>800000</v>
      </c>
      <c r="M15" s="37">
        <f t="shared" si="4"/>
        <v>1</v>
      </c>
      <c r="N15" s="38">
        <f t="shared" si="4"/>
        <v>800000</v>
      </c>
      <c r="O15" s="39"/>
      <c r="P15" s="42" t="s">
        <v>28</v>
      </c>
    </row>
    <row r="16" spans="1:16" s="23" customFormat="1" ht="24">
      <c r="A16" s="20" t="s">
        <v>29</v>
      </c>
      <c r="B16" s="20"/>
      <c r="C16" s="21"/>
      <c r="D16" s="21"/>
      <c r="E16" s="21"/>
      <c r="F16" s="22">
        <f>F17</f>
        <v>10192640</v>
      </c>
      <c r="G16" s="22">
        <f t="shared" ref="G16:N16" si="5">G17</f>
        <v>1</v>
      </c>
      <c r="H16" s="22">
        <f t="shared" si="5"/>
        <v>1549000</v>
      </c>
      <c r="I16" s="22">
        <f t="shared" si="5"/>
        <v>4</v>
      </c>
      <c r="J16" s="22">
        <f t="shared" si="5"/>
        <v>13397750</v>
      </c>
      <c r="K16" s="22">
        <f t="shared" si="5"/>
        <v>1</v>
      </c>
      <c r="L16" s="22">
        <f t="shared" si="5"/>
        <v>1152840</v>
      </c>
      <c r="M16" s="22">
        <f t="shared" si="5"/>
        <v>5</v>
      </c>
      <c r="N16" s="22">
        <f t="shared" si="5"/>
        <v>14550590</v>
      </c>
      <c r="O16" s="21"/>
      <c r="P16" s="21"/>
    </row>
    <row r="17" spans="1:16" s="31" customFormat="1" ht="24">
      <c r="A17" s="44"/>
      <c r="B17" s="45" t="s">
        <v>18</v>
      </c>
      <c r="C17" s="45"/>
      <c r="D17" s="45"/>
      <c r="E17" s="45"/>
      <c r="F17" s="46">
        <f t="shared" ref="F17:N17" si="6">SUM(F18:F22)</f>
        <v>10192640</v>
      </c>
      <c r="G17" s="46">
        <f t="shared" si="6"/>
        <v>1</v>
      </c>
      <c r="H17" s="46">
        <f t="shared" si="6"/>
        <v>1549000</v>
      </c>
      <c r="I17" s="46">
        <f t="shared" si="6"/>
        <v>4</v>
      </c>
      <c r="J17" s="46">
        <f t="shared" si="6"/>
        <v>13397750</v>
      </c>
      <c r="K17" s="46">
        <f t="shared" si="6"/>
        <v>1</v>
      </c>
      <c r="L17" s="46">
        <f t="shared" si="6"/>
        <v>1152840</v>
      </c>
      <c r="M17" s="46">
        <f t="shared" si="6"/>
        <v>5</v>
      </c>
      <c r="N17" s="46">
        <f t="shared" si="6"/>
        <v>14550590</v>
      </c>
      <c r="O17" s="45"/>
      <c r="P17" s="45"/>
    </row>
    <row r="18" spans="1:16" s="41" customFormat="1" ht="409.5">
      <c r="A18" s="32">
        <v>1</v>
      </c>
      <c r="B18" s="43" t="s">
        <v>30</v>
      </c>
      <c r="C18" s="47"/>
      <c r="D18" s="47"/>
      <c r="E18" s="32" t="s">
        <v>31</v>
      </c>
      <c r="F18" s="36">
        <v>1549000</v>
      </c>
      <c r="G18" s="47">
        <v>1</v>
      </c>
      <c r="H18" s="48">
        <f>F18</f>
        <v>1549000</v>
      </c>
      <c r="I18" s="36">
        <v>1</v>
      </c>
      <c r="J18" s="36">
        <v>5906950</v>
      </c>
      <c r="K18" s="48"/>
      <c r="L18" s="48"/>
      <c r="M18" s="48">
        <f t="shared" ref="M18:N21" si="7">I18+K18</f>
        <v>1</v>
      </c>
      <c r="N18" s="48">
        <f t="shared" si="7"/>
        <v>5906950</v>
      </c>
      <c r="O18" s="47"/>
      <c r="P18" s="40" t="s">
        <v>32</v>
      </c>
    </row>
    <row r="19" spans="1:16" s="41" customFormat="1" ht="96">
      <c r="A19" s="32">
        <v>2</v>
      </c>
      <c r="B19" s="43" t="s">
        <v>33</v>
      </c>
      <c r="C19" s="47"/>
      <c r="D19" s="47"/>
      <c r="E19" s="32" t="s">
        <v>20</v>
      </c>
      <c r="F19" s="36">
        <v>4358000</v>
      </c>
      <c r="G19" s="47"/>
      <c r="H19" s="48"/>
      <c r="I19" s="36">
        <v>1</v>
      </c>
      <c r="J19" s="36">
        <f>F19</f>
        <v>4358000</v>
      </c>
      <c r="K19" s="48"/>
      <c r="L19" s="48"/>
      <c r="M19" s="48">
        <f t="shared" si="7"/>
        <v>1</v>
      </c>
      <c r="N19" s="48">
        <f t="shared" si="7"/>
        <v>4358000</v>
      </c>
      <c r="O19" s="47"/>
      <c r="P19" s="33" t="s">
        <v>34</v>
      </c>
    </row>
    <row r="20" spans="1:16" s="41" customFormat="1" ht="409.5">
      <c r="A20" s="32">
        <v>3</v>
      </c>
      <c r="B20" s="33" t="s">
        <v>35</v>
      </c>
      <c r="C20" s="47"/>
      <c r="D20" s="47"/>
      <c r="E20" s="32" t="s">
        <v>20</v>
      </c>
      <c r="F20" s="48">
        <v>1884200</v>
      </c>
      <c r="G20" s="47"/>
      <c r="H20" s="48"/>
      <c r="I20" s="36">
        <v>1</v>
      </c>
      <c r="J20" s="36">
        <v>1884200</v>
      </c>
      <c r="K20" s="48"/>
      <c r="L20" s="48"/>
      <c r="M20" s="48">
        <f t="shared" si="7"/>
        <v>1</v>
      </c>
      <c r="N20" s="48">
        <f t="shared" si="7"/>
        <v>1884200</v>
      </c>
      <c r="O20" s="47"/>
      <c r="P20" s="40" t="s">
        <v>26</v>
      </c>
    </row>
    <row r="21" spans="1:16" s="41" customFormat="1" ht="409.5">
      <c r="A21" s="32">
        <v>4</v>
      </c>
      <c r="B21" s="33" t="s">
        <v>36</v>
      </c>
      <c r="C21" s="47"/>
      <c r="D21" s="47"/>
      <c r="E21" s="32" t="s">
        <v>20</v>
      </c>
      <c r="F21" s="36">
        <v>1248600</v>
      </c>
      <c r="G21" s="47"/>
      <c r="H21" s="48"/>
      <c r="I21" s="36">
        <v>1</v>
      </c>
      <c r="J21" s="36">
        <v>1248600</v>
      </c>
      <c r="K21" s="48"/>
      <c r="L21" s="48"/>
      <c r="M21" s="48">
        <f t="shared" si="7"/>
        <v>1</v>
      </c>
      <c r="N21" s="48">
        <f t="shared" si="7"/>
        <v>1248600</v>
      </c>
      <c r="O21" s="47"/>
      <c r="P21" s="42" t="s">
        <v>28</v>
      </c>
    </row>
    <row r="22" spans="1:16" s="41" customFormat="1" ht="409.5">
      <c r="A22" s="32">
        <v>5</v>
      </c>
      <c r="B22" s="33" t="s">
        <v>22</v>
      </c>
      <c r="C22" s="47"/>
      <c r="D22" s="47"/>
      <c r="E22" s="32" t="s">
        <v>20</v>
      </c>
      <c r="F22" s="36">
        <v>1152840</v>
      </c>
      <c r="G22" s="47"/>
      <c r="H22" s="48"/>
      <c r="I22" s="36"/>
      <c r="J22" s="36"/>
      <c r="K22" s="36">
        <v>1</v>
      </c>
      <c r="L22" s="36">
        <v>1152840</v>
      </c>
      <c r="M22" s="48">
        <f>I22+K22</f>
        <v>1</v>
      </c>
      <c r="N22" s="48">
        <f>J22+L22</f>
        <v>1152840</v>
      </c>
      <c r="O22" s="47"/>
      <c r="P22" s="42" t="s">
        <v>23</v>
      </c>
    </row>
    <row r="23" spans="1:16" ht="24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</row>
    <row r="24" spans="1:16" ht="24">
      <c r="A24" s="49" t="s">
        <v>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</row>
    <row r="25" spans="1:16" ht="24">
      <c r="A25" s="52" t="s">
        <v>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24">
      <c r="A26" s="53" t="s">
        <v>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4">
      <c r="A27" s="53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4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24">
      <c r="A29" s="53" t="s">
        <v>43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24">
      <c r="A30" s="53" t="s">
        <v>44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</sheetData>
  <mergeCells count="34">
    <mergeCell ref="A29:P29"/>
    <mergeCell ref="A30:P30"/>
    <mergeCell ref="A23:P23"/>
    <mergeCell ref="A24:P24"/>
    <mergeCell ref="A25:P25"/>
    <mergeCell ref="A26:P26"/>
    <mergeCell ref="A27:P27"/>
    <mergeCell ref="A28:P28"/>
    <mergeCell ref="K6:K7"/>
    <mergeCell ref="L6:L7"/>
    <mergeCell ref="M6:M7"/>
    <mergeCell ref="N6:N7"/>
    <mergeCell ref="A9:B9"/>
    <mergeCell ref="A16:B16"/>
    <mergeCell ref="P4:P7"/>
    <mergeCell ref="C5:C7"/>
    <mergeCell ref="D5:D7"/>
    <mergeCell ref="I5:J5"/>
    <mergeCell ref="K5:L5"/>
    <mergeCell ref="M5:N5"/>
    <mergeCell ref="G6:G7"/>
    <mergeCell ref="H6:H7"/>
    <mergeCell ref="I6:I7"/>
    <mergeCell ref="J6:J7"/>
    <mergeCell ref="A1:P1"/>
    <mergeCell ref="A2:P2"/>
    <mergeCell ref="A4:A7"/>
    <mergeCell ref="B4:B7"/>
    <mergeCell ref="C4:D4"/>
    <mergeCell ref="E4:E7"/>
    <mergeCell ref="F4:F7"/>
    <mergeCell ref="G4:H5"/>
    <mergeCell ref="I4:N4"/>
    <mergeCell ref="O4:O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1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แผนสิ่งก่อสร้าง 64-66 (3)</vt:lpstr>
      <vt:lpstr>คณะครุศาสตร์</vt:lpstr>
      <vt:lpstr>คณะครุศาสตร์!Print_Area</vt:lpstr>
      <vt:lpstr>'แผนสิ่งก่อสร้าง 64-66 (3)'!Print_Area</vt:lpstr>
      <vt:lpstr>คณะครุศาสตร์!Print_Titles</vt:lpstr>
      <vt:lpstr>'แผนสิ่งก่อสร้าง 64-66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2021-10-04T07:47:59Z</dcterms:created>
  <dcterms:modified xsi:type="dcterms:W3CDTF">2021-10-04T07:48:48Z</dcterms:modified>
</cp:coreProperties>
</file>