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3\เบิกจ่ายงบประมาณเข้า กบม\"/>
    </mc:Choice>
  </mc:AlternateContent>
  <xr:revisionPtr revIDLastSave="0" documentId="13_ncr:1_{43580B6B-EFF3-47D8-A094-82B19019437A}" xr6:coauthVersionLast="45" xr6:coauthVersionMax="45" xr10:uidLastSave="{00000000-0000-0000-0000-000000000000}"/>
  <bookViews>
    <workbookView xWindow="-120" yWindow="-120" windowWidth="24240" windowHeight="13140" tabRatio="713" xr2:uid="{00000000-000D-0000-FFFF-FFFF00000000}"/>
  </bookViews>
  <sheets>
    <sheet name="แผ่นดิน (สรุป)" sheetId="43" r:id="rId1"/>
    <sheet name="แผ่นดิน" sheetId="34" state="hidden" r:id="rId2"/>
    <sheet name="เงินรายได้ (สรุป)" sheetId="44" r:id="rId3"/>
    <sheet name="เงินรายได้" sheetId="33" state="hidden" r:id="rId4"/>
    <sheet name="ภูพานเพลช" sheetId="37" r:id="rId5"/>
    <sheet name="ติดตามสถานะโครงการ(แผ่นดิน)" sheetId="26" r:id="rId6"/>
    <sheet name="ติดตามสถานะโครงการ(รายได้)" sheetId="28" r:id="rId7"/>
  </sheets>
  <definedNames>
    <definedName name="_xlnm.Print_Area" localSheetId="3">เงินรายได้!$A$1:$M$131</definedName>
    <definedName name="_xlnm.Print_Area" localSheetId="2">'เงินรายได้ (สรุป)'!$A$1:$M$21</definedName>
    <definedName name="_xlnm.Print_Area" localSheetId="4">ภูพานเพลช!$A$1:$M$9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44" l="1"/>
  <c r="H21" i="44"/>
  <c r="G21" i="44"/>
  <c r="F21" i="44"/>
  <c r="E21" i="44"/>
  <c r="D21" i="44"/>
  <c r="C21" i="44"/>
  <c r="K20" i="44"/>
  <c r="M20" i="44" s="1"/>
  <c r="J20" i="44"/>
  <c r="L20" i="44" s="1"/>
  <c r="K19" i="44"/>
  <c r="M19" i="44" s="1"/>
  <c r="J19" i="44"/>
  <c r="L19" i="44" s="1"/>
  <c r="K18" i="44"/>
  <c r="M18" i="44" s="1"/>
  <c r="J18" i="44"/>
  <c r="L18" i="44" s="1"/>
  <c r="K17" i="44"/>
  <c r="M17" i="44" s="1"/>
  <c r="J17" i="44"/>
  <c r="L17" i="44" s="1"/>
  <c r="K16" i="44"/>
  <c r="M16" i="44" s="1"/>
  <c r="J16" i="44"/>
  <c r="L16" i="44" s="1"/>
  <c r="K15" i="44"/>
  <c r="M15" i="44" s="1"/>
  <c r="J15" i="44"/>
  <c r="L15" i="44" s="1"/>
  <c r="K14" i="44"/>
  <c r="M14" i="44" s="1"/>
  <c r="J14" i="44"/>
  <c r="L14" i="44" s="1"/>
  <c r="K13" i="44"/>
  <c r="M13" i="44" s="1"/>
  <c r="J13" i="44"/>
  <c r="L13" i="44" s="1"/>
  <c r="K12" i="44"/>
  <c r="M12" i="44" s="1"/>
  <c r="J12" i="44"/>
  <c r="L12" i="44" s="1"/>
  <c r="K11" i="44"/>
  <c r="M11" i="44" s="1"/>
  <c r="J11" i="44"/>
  <c r="L11" i="44" s="1"/>
  <c r="K10" i="44"/>
  <c r="M10" i="44" s="1"/>
  <c r="J10" i="44"/>
  <c r="L10" i="44" s="1"/>
  <c r="K9" i="44"/>
  <c r="M9" i="44" s="1"/>
  <c r="J9" i="44"/>
  <c r="L9" i="44" s="1"/>
  <c r="K8" i="44"/>
  <c r="M8" i="44" s="1"/>
  <c r="J8" i="44"/>
  <c r="L8" i="44" s="1"/>
  <c r="K7" i="44"/>
  <c r="M7" i="44" s="1"/>
  <c r="J7" i="44"/>
  <c r="L7" i="44" s="1"/>
  <c r="I18" i="43"/>
  <c r="H18" i="43"/>
  <c r="G18" i="43"/>
  <c r="F18" i="43"/>
  <c r="E18" i="43"/>
  <c r="D18" i="43"/>
  <c r="C18" i="43"/>
  <c r="K17" i="43"/>
  <c r="M17" i="43" s="1"/>
  <c r="J17" i="43"/>
  <c r="L17" i="43" s="1"/>
  <c r="K16" i="43"/>
  <c r="M16" i="43" s="1"/>
  <c r="J16" i="43"/>
  <c r="L16" i="43" s="1"/>
  <c r="K15" i="43"/>
  <c r="M15" i="43" s="1"/>
  <c r="J15" i="43"/>
  <c r="L15" i="43" s="1"/>
  <c r="K14" i="43"/>
  <c r="M14" i="43" s="1"/>
  <c r="J14" i="43"/>
  <c r="L14" i="43" s="1"/>
  <c r="K13" i="43"/>
  <c r="M13" i="43" s="1"/>
  <c r="J13" i="43"/>
  <c r="L13" i="43" s="1"/>
  <c r="K12" i="43"/>
  <c r="M12" i="43" s="1"/>
  <c r="J12" i="43"/>
  <c r="L12" i="43" s="1"/>
  <c r="K11" i="43"/>
  <c r="M11" i="43" s="1"/>
  <c r="J11" i="43"/>
  <c r="L11" i="43" s="1"/>
  <c r="K10" i="43"/>
  <c r="M10" i="43" s="1"/>
  <c r="J10" i="43"/>
  <c r="L10" i="43" s="1"/>
  <c r="K9" i="43"/>
  <c r="M9" i="43" s="1"/>
  <c r="J9" i="43"/>
  <c r="L9" i="43" s="1"/>
  <c r="K8" i="43"/>
  <c r="M8" i="43" s="1"/>
  <c r="J8" i="43"/>
  <c r="L8" i="43" s="1"/>
  <c r="K7" i="43"/>
  <c r="M7" i="43" s="1"/>
  <c r="J7" i="43"/>
  <c r="L7" i="43" s="1"/>
  <c r="K7" i="34"/>
  <c r="J7" i="34"/>
  <c r="J21" i="44" l="1"/>
  <c r="L21" i="44" s="1"/>
  <c r="K21" i="44"/>
  <c r="M21" i="44" s="1"/>
  <c r="J18" i="43"/>
  <c r="L18" i="43" s="1"/>
  <c r="K18" i="43"/>
  <c r="M18" i="43" s="1"/>
  <c r="I21" i="26"/>
  <c r="C21" i="26"/>
  <c r="K9" i="37"/>
  <c r="M9" i="37" s="1"/>
  <c r="K8" i="37"/>
  <c r="K7" i="37"/>
  <c r="M7" i="37" s="1"/>
  <c r="J9" i="37"/>
  <c r="L9" i="37" s="1"/>
  <c r="J8" i="37"/>
  <c r="J7" i="37"/>
  <c r="L7" i="37" s="1"/>
  <c r="I9" i="37"/>
  <c r="H9" i="37"/>
  <c r="G9" i="37"/>
  <c r="F9" i="37"/>
  <c r="E9" i="37"/>
  <c r="D9" i="37"/>
  <c r="C9" i="37"/>
  <c r="M8" i="37"/>
  <c r="L8" i="37"/>
  <c r="I64" i="34"/>
  <c r="K64" i="34" s="1"/>
  <c r="H64" i="34"/>
  <c r="J64" i="34" s="1"/>
  <c r="G64" i="34"/>
  <c r="F64" i="34"/>
  <c r="E64" i="34"/>
  <c r="D64" i="34"/>
  <c r="C64" i="34"/>
  <c r="K63" i="34"/>
  <c r="J63" i="34"/>
  <c r="L63" i="34" s="1"/>
  <c r="K62" i="34"/>
  <c r="J62" i="34"/>
  <c r="K61" i="34"/>
  <c r="J61" i="34"/>
  <c r="L61" i="34" s="1"/>
  <c r="K60" i="34"/>
  <c r="J60" i="34"/>
  <c r="K59" i="34"/>
  <c r="J59" i="34"/>
  <c r="L59" i="34" s="1"/>
  <c r="K58" i="34"/>
  <c r="J58" i="34"/>
  <c r="K57" i="34"/>
  <c r="J57" i="34"/>
  <c r="L57" i="34" s="1"/>
  <c r="K56" i="34"/>
  <c r="J56" i="34"/>
  <c r="K55" i="34"/>
  <c r="J55" i="34"/>
  <c r="L55" i="34" s="1"/>
  <c r="K54" i="34"/>
  <c r="J54" i="34"/>
  <c r="K53" i="34"/>
  <c r="J53" i="34"/>
  <c r="L53" i="34" s="1"/>
  <c r="K52" i="34"/>
  <c r="J52" i="34"/>
  <c r="K51" i="34"/>
  <c r="J51" i="34"/>
  <c r="L51" i="34" s="1"/>
  <c r="K50" i="34"/>
  <c r="J50" i="34"/>
  <c r="K49" i="34"/>
  <c r="J49" i="34"/>
  <c r="L49" i="34" s="1"/>
  <c r="K48" i="34"/>
  <c r="J48" i="34"/>
  <c r="K47" i="34"/>
  <c r="J47" i="34"/>
  <c r="L47" i="34" s="1"/>
  <c r="K46" i="34"/>
  <c r="J46" i="34"/>
  <c r="K45" i="34"/>
  <c r="J45" i="34"/>
  <c r="L45" i="34" s="1"/>
  <c r="K44" i="34"/>
  <c r="J44" i="34"/>
  <c r="K43" i="34"/>
  <c r="J43" i="34"/>
  <c r="L43" i="34" s="1"/>
  <c r="K42" i="34"/>
  <c r="J42" i="34"/>
  <c r="K41" i="34"/>
  <c r="J41" i="34"/>
  <c r="L41" i="34" s="1"/>
  <c r="K40" i="34"/>
  <c r="J40" i="34"/>
  <c r="K39" i="34"/>
  <c r="J39" i="34"/>
  <c r="L39" i="34" s="1"/>
  <c r="K38" i="34"/>
  <c r="J38" i="34"/>
  <c r="K37" i="34"/>
  <c r="J37" i="34"/>
  <c r="L37" i="34" s="1"/>
  <c r="K36" i="34"/>
  <c r="J36" i="34"/>
  <c r="K35" i="34"/>
  <c r="J35" i="34"/>
  <c r="L35" i="34" s="1"/>
  <c r="K34" i="34"/>
  <c r="J34" i="34"/>
  <c r="K33" i="34"/>
  <c r="J33" i="34"/>
  <c r="L33" i="34" s="1"/>
  <c r="K32" i="34"/>
  <c r="J32" i="34"/>
  <c r="K31" i="34"/>
  <c r="J31" i="34"/>
  <c r="L31" i="34" s="1"/>
  <c r="K30" i="34"/>
  <c r="J30" i="34"/>
  <c r="K29" i="34"/>
  <c r="J29" i="34"/>
  <c r="L29" i="34" s="1"/>
  <c r="K28" i="34"/>
  <c r="J28" i="34"/>
  <c r="K27" i="34"/>
  <c r="J27" i="34"/>
  <c r="L27" i="34" s="1"/>
  <c r="K26" i="34"/>
  <c r="J26" i="34"/>
  <c r="K25" i="34"/>
  <c r="J25" i="34"/>
  <c r="L25" i="34" s="1"/>
  <c r="K24" i="34"/>
  <c r="J24" i="34"/>
  <c r="K23" i="34"/>
  <c r="J23" i="34"/>
  <c r="L23" i="34" s="1"/>
  <c r="K22" i="34"/>
  <c r="J22" i="34"/>
  <c r="K21" i="34"/>
  <c r="J21" i="34"/>
  <c r="L21" i="34" s="1"/>
  <c r="K20" i="34"/>
  <c r="J20" i="34"/>
  <c r="K19" i="34"/>
  <c r="J19" i="34"/>
  <c r="L19" i="34" s="1"/>
  <c r="K18" i="34"/>
  <c r="J18" i="34"/>
  <c r="K17" i="34"/>
  <c r="J17" i="34"/>
  <c r="L17" i="34" s="1"/>
  <c r="K16" i="34"/>
  <c r="J16" i="34"/>
  <c r="K15" i="34"/>
  <c r="J15" i="34"/>
  <c r="L15" i="34" s="1"/>
  <c r="K14" i="34"/>
  <c r="J14" i="34"/>
  <c r="K13" i="34"/>
  <c r="J13" i="34"/>
  <c r="L13" i="34" s="1"/>
  <c r="K12" i="34"/>
  <c r="J12" i="34"/>
  <c r="K11" i="34"/>
  <c r="J11" i="34"/>
  <c r="L11" i="34" s="1"/>
  <c r="K10" i="34"/>
  <c r="J10" i="34"/>
  <c r="K9" i="34"/>
  <c r="J9" i="34"/>
  <c r="L9" i="34" s="1"/>
  <c r="K8" i="34"/>
  <c r="J8" i="34"/>
  <c r="M7" i="34"/>
  <c r="L7" i="34"/>
  <c r="K130" i="33"/>
  <c r="M130" i="33" s="1"/>
  <c r="J130" i="33"/>
  <c r="L130" i="33" s="1"/>
  <c r="K129" i="33"/>
  <c r="M129" i="33" s="1"/>
  <c r="J129" i="33"/>
  <c r="K128" i="33"/>
  <c r="M128" i="33" s="1"/>
  <c r="J128" i="33"/>
  <c r="L128" i="33" s="1"/>
  <c r="K127" i="33"/>
  <c r="M127" i="33" s="1"/>
  <c r="J127" i="33"/>
  <c r="K126" i="33"/>
  <c r="J126" i="33"/>
  <c r="L126" i="33" s="1"/>
  <c r="K125" i="33"/>
  <c r="M125" i="33" s="1"/>
  <c r="J125" i="33"/>
  <c r="K124" i="33"/>
  <c r="J124" i="33"/>
  <c r="K123" i="33"/>
  <c r="M123" i="33" s="1"/>
  <c r="J123" i="33"/>
  <c r="L123" i="33" s="1"/>
  <c r="K122" i="33"/>
  <c r="M122" i="33" s="1"/>
  <c r="J122" i="33"/>
  <c r="L122" i="33" s="1"/>
  <c r="K121" i="33"/>
  <c r="M121" i="33" s="1"/>
  <c r="J121" i="33"/>
  <c r="K120" i="33"/>
  <c r="M120" i="33" s="1"/>
  <c r="J120" i="33"/>
  <c r="L120" i="33" s="1"/>
  <c r="K119" i="33"/>
  <c r="M119" i="33" s="1"/>
  <c r="J119" i="33"/>
  <c r="K118" i="33"/>
  <c r="J118" i="33"/>
  <c r="L118" i="33" s="1"/>
  <c r="K117" i="33"/>
  <c r="M117" i="33" s="1"/>
  <c r="J117" i="33"/>
  <c r="K116" i="33"/>
  <c r="J116" i="33"/>
  <c r="K115" i="33"/>
  <c r="M115" i="33" s="1"/>
  <c r="J115" i="33"/>
  <c r="L115" i="33" s="1"/>
  <c r="K114" i="33"/>
  <c r="M114" i="33" s="1"/>
  <c r="J114" i="33"/>
  <c r="L114" i="33" s="1"/>
  <c r="K113" i="33"/>
  <c r="M113" i="33" s="1"/>
  <c r="J113" i="33"/>
  <c r="K112" i="33"/>
  <c r="M112" i="33" s="1"/>
  <c r="J112" i="33"/>
  <c r="L112" i="33" s="1"/>
  <c r="K111" i="33"/>
  <c r="M111" i="33" s="1"/>
  <c r="J111" i="33"/>
  <c r="K110" i="33"/>
  <c r="J110" i="33"/>
  <c r="L110" i="33" s="1"/>
  <c r="K109" i="33"/>
  <c r="M109" i="33" s="1"/>
  <c r="J109" i="33"/>
  <c r="K108" i="33"/>
  <c r="J108" i="33"/>
  <c r="K107" i="33"/>
  <c r="M107" i="33" s="1"/>
  <c r="J107" i="33"/>
  <c r="L107" i="33" s="1"/>
  <c r="K106" i="33"/>
  <c r="M106" i="33" s="1"/>
  <c r="J106" i="33"/>
  <c r="L106" i="33" s="1"/>
  <c r="K105" i="33"/>
  <c r="M105" i="33" s="1"/>
  <c r="J105" i="33"/>
  <c r="K104" i="33"/>
  <c r="M104" i="33" s="1"/>
  <c r="J104" i="33"/>
  <c r="L104" i="33" s="1"/>
  <c r="K103" i="33"/>
  <c r="M103" i="33" s="1"/>
  <c r="J103" i="33"/>
  <c r="K102" i="33"/>
  <c r="J102" i="33"/>
  <c r="L102" i="33" s="1"/>
  <c r="K101" i="33"/>
  <c r="M101" i="33" s="1"/>
  <c r="J101" i="33"/>
  <c r="K100" i="33"/>
  <c r="J100" i="33"/>
  <c r="K99" i="33"/>
  <c r="M99" i="33" s="1"/>
  <c r="J99" i="33"/>
  <c r="L99" i="33" s="1"/>
  <c r="K98" i="33"/>
  <c r="M98" i="33" s="1"/>
  <c r="J98" i="33"/>
  <c r="K97" i="33"/>
  <c r="M97" i="33" s="1"/>
  <c r="J97" i="33"/>
  <c r="K96" i="33"/>
  <c r="M96" i="33" s="1"/>
  <c r="J96" i="33"/>
  <c r="L96" i="33" s="1"/>
  <c r="K95" i="33"/>
  <c r="M95" i="33" s="1"/>
  <c r="J95" i="33"/>
  <c r="K94" i="33"/>
  <c r="J94" i="33"/>
  <c r="L94" i="33" s="1"/>
  <c r="K93" i="33"/>
  <c r="M93" i="33" s="1"/>
  <c r="J93" i="33"/>
  <c r="K92" i="33"/>
  <c r="J92" i="33"/>
  <c r="K91" i="33"/>
  <c r="M91" i="33" s="1"/>
  <c r="J91" i="33"/>
  <c r="L91" i="33" s="1"/>
  <c r="K90" i="33"/>
  <c r="M90" i="33" s="1"/>
  <c r="J90" i="33"/>
  <c r="K89" i="33"/>
  <c r="M89" i="33" s="1"/>
  <c r="J89" i="33"/>
  <c r="K88" i="33"/>
  <c r="M88" i="33" s="1"/>
  <c r="J88" i="33"/>
  <c r="L88" i="33" s="1"/>
  <c r="K87" i="33"/>
  <c r="M87" i="33" s="1"/>
  <c r="J87" i="33"/>
  <c r="K86" i="33"/>
  <c r="J86" i="33"/>
  <c r="L86" i="33" s="1"/>
  <c r="K85" i="33"/>
  <c r="M85" i="33" s="1"/>
  <c r="J85" i="33"/>
  <c r="K84" i="33"/>
  <c r="J84" i="33"/>
  <c r="K83" i="33"/>
  <c r="M83" i="33" s="1"/>
  <c r="J83" i="33"/>
  <c r="L83" i="33" s="1"/>
  <c r="K82" i="33"/>
  <c r="M82" i="33" s="1"/>
  <c r="J82" i="33"/>
  <c r="K81" i="33"/>
  <c r="M81" i="33" s="1"/>
  <c r="J81" i="33"/>
  <c r="K80" i="33"/>
  <c r="M80" i="33" s="1"/>
  <c r="J80" i="33"/>
  <c r="L80" i="33" s="1"/>
  <c r="K79" i="33"/>
  <c r="M79" i="33" s="1"/>
  <c r="J79" i="33"/>
  <c r="K78" i="33"/>
  <c r="J78" i="33"/>
  <c r="L78" i="33" s="1"/>
  <c r="K77" i="33"/>
  <c r="M77" i="33" s="1"/>
  <c r="J77" i="33"/>
  <c r="K76" i="33"/>
  <c r="J76" i="33"/>
  <c r="K75" i="33"/>
  <c r="M75" i="33" s="1"/>
  <c r="J75" i="33"/>
  <c r="L75" i="33" s="1"/>
  <c r="K74" i="33"/>
  <c r="M74" i="33" s="1"/>
  <c r="J74" i="33"/>
  <c r="K73" i="33"/>
  <c r="M73" i="33" s="1"/>
  <c r="J73" i="33"/>
  <c r="K72" i="33"/>
  <c r="M72" i="33" s="1"/>
  <c r="J72" i="33"/>
  <c r="L72" i="33" s="1"/>
  <c r="K71" i="33"/>
  <c r="M71" i="33" s="1"/>
  <c r="J71" i="33"/>
  <c r="K70" i="33"/>
  <c r="J70" i="33"/>
  <c r="L70" i="33" s="1"/>
  <c r="K69" i="33"/>
  <c r="M69" i="33" s="1"/>
  <c r="J69" i="33"/>
  <c r="K68" i="33"/>
  <c r="J68" i="33"/>
  <c r="K67" i="33"/>
  <c r="M67" i="33" s="1"/>
  <c r="J67" i="33"/>
  <c r="L67" i="33" s="1"/>
  <c r="K66" i="33"/>
  <c r="M66" i="33" s="1"/>
  <c r="J66" i="33"/>
  <c r="K65" i="33"/>
  <c r="M65" i="33" s="1"/>
  <c r="J65" i="33"/>
  <c r="K64" i="33"/>
  <c r="M64" i="33" s="1"/>
  <c r="J64" i="33"/>
  <c r="L64" i="33" s="1"/>
  <c r="K63" i="33"/>
  <c r="M63" i="33" s="1"/>
  <c r="J63" i="33"/>
  <c r="K62" i="33"/>
  <c r="J62" i="33"/>
  <c r="L62" i="33" s="1"/>
  <c r="K61" i="33"/>
  <c r="M61" i="33" s="1"/>
  <c r="J61" i="33"/>
  <c r="K60" i="33"/>
  <c r="J60" i="33"/>
  <c r="K59" i="33"/>
  <c r="M59" i="33" s="1"/>
  <c r="J59" i="33"/>
  <c r="L59" i="33" s="1"/>
  <c r="K58" i="33"/>
  <c r="M58" i="33" s="1"/>
  <c r="J58" i="33"/>
  <c r="K57" i="33"/>
  <c r="M57" i="33" s="1"/>
  <c r="J57" i="33"/>
  <c r="K56" i="33"/>
  <c r="M56" i="33" s="1"/>
  <c r="J56" i="33"/>
  <c r="L56" i="33" s="1"/>
  <c r="K55" i="33"/>
  <c r="M55" i="33" s="1"/>
  <c r="J55" i="33"/>
  <c r="K54" i="33"/>
  <c r="J54" i="33"/>
  <c r="L54" i="33" s="1"/>
  <c r="K53" i="33"/>
  <c r="M53" i="33" s="1"/>
  <c r="J53" i="33"/>
  <c r="K52" i="33"/>
  <c r="J52" i="33"/>
  <c r="K51" i="33"/>
  <c r="M51" i="33" s="1"/>
  <c r="J51" i="33"/>
  <c r="L51" i="33" s="1"/>
  <c r="K50" i="33"/>
  <c r="M50" i="33" s="1"/>
  <c r="J50" i="33"/>
  <c r="K49" i="33"/>
  <c r="M49" i="33" s="1"/>
  <c r="J49" i="33"/>
  <c r="K48" i="33"/>
  <c r="M48" i="33" s="1"/>
  <c r="J48" i="33"/>
  <c r="L48" i="33" s="1"/>
  <c r="K47" i="33"/>
  <c r="M47" i="33" s="1"/>
  <c r="J47" i="33"/>
  <c r="K46" i="33"/>
  <c r="J46" i="33"/>
  <c r="L46" i="33" s="1"/>
  <c r="K45" i="33"/>
  <c r="M45" i="33" s="1"/>
  <c r="J45" i="33"/>
  <c r="K44" i="33"/>
  <c r="J44" i="33"/>
  <c r="K43" i="33"/>
  <c r="M43" i="33" s="1"/>
  <c r="J43" i="33"/>
  <c r="L43" i="33" s="1"/>
  <c r="K42" i="33"/>
  <c r="M42" i="33" s="1"/>
  <c r="J42" i="33"/>
  <c r="K41" i="33"/>
  <c r="M41" i="33" s="1"/>
  <c r="J41" i="33"/>
  <c r="K40" i="33"/>
  <c r="M40" i="33" s="1"/>
  <c r="J40" i="33"/>
  <c r="L40" i="33" s="1"/>
  <c r="K39" i="33"/>
  <c r="M39" i="33" s="1"/>
  <c r="J39" i="33"/>
  <c r="K38" i="33"/>
  <c r="J38" i="33"/>
  <c r="L38" i="33" s="1"/>
  <c r="K37" i="33"/>
  <c r="M37" i="33" s="1"/>
  <c r="J37" i="33"/>
  <c r="K36" i="33"/>
  <c r="J36" i="33"/>
  <c r="K35" i="33"/>
  <c r="M35" i="33" s="1"/>
  <c r="J35" i="33"/>
  <c r="L35" i="33" s="1"/>
  <c r="K34" i="33"/>
  <c r="M34" i="33" s="1"/>
  <c r="J34" i="33"/>
  <c r="K33" i="33"/>
  <c r="M33" i="33" s="1"/>
  <c r="J33" i="33"/>
  <c r="K32" i="33"/>
  <c r="M32" i="33" s="1"/>
  <c r="J32" i="33"/>
  <c r="L32" i="33" s="1"/>
  <c r="K31" i="33"/>
  <c r="M31" i="33" s="1"/>
  <c r="J31" i="33"/>
  <c r="K30" i="33"/>
  <c r="J30" i="33"/>
  <c r="L30" i="33" s="1"/>
  <c r="K29" i="33"/>
  <c r="M29" i="33" s="1"/>
  <c r="J29" i="33"/>
  <c r="K28" i="33"/>
  <c r="J28" i="33"/>
  <c r="K27" i="33"/>
  <c r="M27" i="33" s="1"/>
  <c r="J27" i="33"/>
  <c r="L27" i="33" s="1"/>
  <c r="K26" i="33"/>
  <c r="M26" i="33" s="1"/>
  <c r="J26" i="33"/>
  <c r="K25" i="33"/>
  <c r="M25" i="33" s="1"/>
  <c r="J25" i="33"/>
  <c r="K24" i="33"/>
  <c r="M24" i="33" s="1"/>
  <c r="J24" i="33"/>
  <c r="L24" i="33" s="1"/>
  <c r="K23" i="33"/>
  <c r="M23" i="33" s="1"/>
  <c r="J23" i="33"/>
  <c r="K22" i="33"/>
  <c r="J22" i="33"/>
  <c r="L22" i="33" s="1"/>
  <c r="K21" i="33"/>
  <c r="M21" i="33" s="1"/>
  <c r="J21" i="33"/>
  <c r="K20" i="33"/>
  <c r="J20" i="33"/>
  <c r="K19" i="33"/>
  <c r="M19" i="33" s="1"/>
  <c r="J19" i="33"/>
  <c r="L19" i="33" s="1"/>
  <c r="K18" i="33"/>
  <c r="M18" i="33" s="1"/>
  <c r="J18" i="33"/>
  <c r="K17" i="33"/>
  <c r="M17" i="33" s="1"/>
  <c r="J17" i="33"/>
  <c r="K16" i="33"/>
  <c r="M16" i="33" s="1"/>
  <c r="J16" i="33"/>
  <c r="L16" i="33" s="1"/>
  <c r="K15" i="33"/>
  <c r="M15" i="33" s="1"/>
  <c r="J15" i="33"/>
  <c r="K14" i="33"/>
  <c r="J14" i="33"/>
  <c r="L14" i="33" s="1"/>
  <c r="K13" i="33"/>
  <c r="M13" i="33" s="1"/>
  <c r="J13" i="33"/>
  <c r="K12" i="33"/>
  <c r="J12" i="33"/>
  <c r="K11" i="33"/>
  <c r="M11" i="33" s="1"/>
  <c r="J11" i="33"/>
  <c r="L11" i="33" s="1"/>
  <c r="K10" i="33"/>
  <c r="M10" i="33" s="1"/>
  <c r="J10" i="33"/>
  <c r="K9" i="33"/>
  <c r="M9" i="33" s="1"/>
  <c r="J9" i="33"/>
  <c r="K8" i="33"/>
  <c r="M8" i="33" s="1"/>
  <c r="J8" i="33"/>
  <c r="L8" i="33" s="1"/>
  <c r="K7" i="33"/>
  <c r="J7" i="33"/>
  <c r="M63" i="34"/>
  <c r="M62" i="34"/>
  <c r="L62" i="34"/>
  <c r="M61" i="34"/>
  <c r="M60" i="34"/>
  <c r="L60" i="34"/>
  <c r="M59" i="34"/>
  <c r="M58" i="34"/>
  <c r="L58" i="34"/>
  <c r="M57" i="34"/>
  <c r="M56" i="34"/>
  <c r="L56" i="34"/>
  <c r="M55" i="34"/>
  <c r="M54" i="34"/>
  <c r="L54" i="34"/>
  <c r="M53" i="34"/>
  <c r="M52" i="34"/>
  <c r="L52" i="34"/>
  <c r="M51" i="34"/>
  <c r="M50" i="34"/>
  <c r="L50" i="34"/>
  <c r="M49" i="34"/>
  <c r="M48" i="34"/>
  <c r="L48" i="34"/>
  <c r="M47" i="34"/>
  <c r="M46" i="34"/>
  <c r="L46" i="34"/>
  <c r="M45" i="34"/>
  <c r="M44" i="34"/>
  <c r="L44" i="34"/>
  <c r="M43" i="34"/>
  <c r="M42" i="34"/>
  <c r="L42" i="34"/>
  <c r="M41" i="34"/>
  <c r="M40" i="34"/>
  <c r="L40" i="34"/>
  <c r="M39" i="34"/>
  <c r="M38" i="34"/>
  <c r="L38" i="34"/>
  <c r="M37" i="34"/>
  <c r="M36" i="34"/>
  <c r="L36" i="34"/>
  <c r="M35" i="34"/>
  <c r="M34" i="34"/>
  <c r="L34" i="34"/>
  <c r="M33" i="34"/>
  <c r="M32" i="34"/>
  <c r="L32" i="34"/>
  <c r="M31" i="34"/>
  <c r="M30" i="34"/>
  <c r="L30" i="34"/>
  <c r="M29" i="34"/>
  <c r="M28" i="34"/>
  <c r="L28" i="34"/>
  <c r="M27" i="34"/>
  <c r="M26" i="34"/>
  <c r="L26" i="34"/>
  <c r="M25" i="34"/>
  <c r="M24" i="34"/>
  <c r="L24" i="34"/>
  <c r="M23" i="34"/>
  <c r="M22" i="34"/>
  <c r="L22" i="34"/>
  <c r="M21" i="34"/>
  <c r="M20" i="34"/>
  <c r="L20" i="34"/>
  <c r="M19" i="34"/>
  <c r="M18" i="34"/>
  <c r="L18" i="34"/>
  <c r="M17" i="34"/>
  <c r="M16" i="34"/>
  <c r="L16" i="34"/>
  <c r="M15" i="34"/>
  <c r="M14" i="34"/>
  <c r="L14" i="34"/>
  <c r="M13" i="34"/>
  <c r="M12" i="34"/>
  <c r="L12" i="34"/>
  <c r="M11" i="34"/>
  <c r="M10" i="34"/>
  <c r="L10" i="34"/>
  <c r="M9" i="34"/>
  <c r="M8" i="34"/>
  <c r="L8" i="34"/>
  <c r="I131" i="33"/>
  <c r="H131" i="33"/>
  <c r="G131" i="33"/>
  <c r="K131" i="33" s="1"/>
  <c r="M131" i="33" s="1"/>
  <c r="F131" i="33"/>
  <c r="J131" i="33" s="1"/>
  <c r="E131" i="33"/>
  <c r="D131" i="33"/>
  <c r="C131" i="33"/>
  <c r="L129" i="33"/>
  <c r="L127" i="33"/>
  <c r="M126" i="33"/>
  <c r="L125" i="33"/>
  <c r="M124" i="33"/>
  <c r="L124" i="33"/>
  <c r="L121" i="33"/>
  <c r="L119" i="33"/>
  <c r="M118" i="33"/>
  <c r="L117" i="33"/>
  <c r="M116" i="33"/>
  <c r="L116" i="33"/>
  <c r="L113" i="33"/>
  <c r="L111" i="33"/>
  <c r="M110" i="33"/>
  <c r="L109" i="33"/>
  <c r="M108" i="33"/>
  <c r="L108" i="33"/>
  <c r="L105" i="33"/>
  <c r="L103" i="33"/>
  <c r="M102" i="33"/>
  <c r="L101" i="33"/>
  <c r="M100" i="33"/>
  <c r="L100" i="33"/>
  <c r="L98" i="33"/>
  <c r="L97" i="33"/>
  <c r="L95" i="33"/>
  <c r="M94" i="33"/>
  <c r="L93" i="33"/>
  <c r="M92" i="33"/>
  <c r="L92" i="33"/>
  <c r="L90" i="33"/>
  <c r="L89" i="33"/>
  <c r="L87" i="33"/>
  <c r="M86" i="33"/>
  <c r="L85" i="33"/>
  <c r="M84" i="33"/>
  <c r="L84" i="33"/>
  <c r="L82" i="33"/>
  <c r="L81" i="33"/>
  <c r="L79" i="33"/>
  <c r="M78" i="33"/>
  <c r="L77" i="33"/>
  <c r="M76" i="33"/>
  <c r="L76" i="33"/>
  <c r="L74" i="33"/>
  <c r="L73" i="33"/>
  <c r="L71" i="33"/>
  <c r="M70" i="33"/>
  <c r="L69" i="33"/>
  <c r="M68" i="33"/>
  <c r="L68" i="33"/>
  <c r="L66" i="33"/>
  <c r="L65" i="33"/>
  <c r="L63" i="33"/>
  <c r="M62" i="33"/>
  <c r="L61" i="33"/>
  <c r="M60" i="33"/>
  <c r="L60" i="33"/>
  <c r="L58" i="33"/>
  <c r="L57" i="33"/>
  <c r="L55" i="33"/>
  <c r="M54" i="33"/>
  <c r="L53" i="33"/>
  <c r="M52" i="33"/>
  <c r="L52" i="33"/>
  <c r="L50" i="33"/>
  <c r="L49" i="33"/>
  <c r="L47" i="33"/>
  <c r="M46" i="33"/>
  <c r="L45" i="33"/>
  <c r="M44" i="33"/>
  <c r="L44" i="33"/>
  <c r="L42" i="33"/>
  <c r="L41" i="33"/>
  <c r="L39" i="33"/>
  <c r="M38" i="33"/>
  <c r="L37" i="33"/>
  <c r="M36" i="33"/>
  <c r="L36" i="33"/>
  <c r="L34" i="33"/>
  <c r="L33" i="33"/>
  <c r="L31" i="33"/>
  <c r="M30" i="33"/>
  <c r="L29" i="33"/>
  <c r="M28" i="33"/>
  <c r="L28" i="33"/>
  <c r="L26" i="33"/>
  <c r="L25" i="33"/>
  <c r="L23" i="33"/>
  <c r="M22" i="33"/>
  <c r="L21" i="33"/>
  <c r="M20" i="33"/>
  <c r="L20" i="33"/>
  <c r="L18" i="33"/>
  <c r="L17" i="33"/>
  <c r="L15" i="33"/>
  <c r="M14" i="33"/>
  <c r="L13" i="33"/>
  <c r="M12" i="33"/>
  <c r="L12" i="33"/>
  <c r="L10" i="33"/>
  <c r="L9" i="33"/>
  <c r="M7" i="33"/>
  <c r="L131" i="33" l="1"/>
  <c r="L64" i="34"/>
  <c r="M64" i="34"/>
  <c r="L7" i="33"/>
  <c r="I21" i="28"/>
  <c r="H21" i="28"/>
  <c r="G21" i="28"/>
  <c r="F21" i="28"/>
  <c r="E21" i="28"/>
  <c r="D21" i="28"/>
  <c r="C21" i="28"/>
  <c r="H21" i="26"/>
  <c r="G21" i="26"/>
  <c r="F21" i="26"/>
  <c r="E21" i="26"/>
  <c r="D21" i="26"/>
</calcChain>
</file>

<file path=xl/sharedStrings.xml><?xml version="1.0" encoding="utf-8"?>
<sst xmlns="http://schemas.openxmlformats.org/spreadsheetml/2006/main" count="386" uniqueCount="141">
  <si>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</si>
  <si>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</si>
  <si>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</si>
  <si>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</si>
  <si>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</si>
  <si>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</si>
  <si>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</si>
  <si>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</si>
  <si>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</si>
  <si>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</si>
  <si>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โรงเรียนวิถีธรรมแห่งมหาวิทยาลัยราชภัฏสกลนคร</t>
  </si>
  <si>
    <t>กองนโยบายและแผน</t>
  </si>
  <si>
    <t>กองพัฒนานักศึกษา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</si>
  <si>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</si>
  <si>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</si>
  <si>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</si>
  <si>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</si>
  <si>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</si>
  <si>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</si>
  <si>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</si>
  <si>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</si>
  <si>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</si>
  <si>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</si>
  <si>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</si>
  <si>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</si>
  <si>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</si>
  <si>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</si>
  <si>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</si>
  <si>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</si>
  <si>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</si>
  <si>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</si>
  <si>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</si>
  <si>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คณะเทคโนโลยีอุตสาหกรรม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</si>
  <si>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</si>
  <si>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</si>
  <si>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</si>
  <si>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</si>
  <si>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</si>
  <si>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สาขาวิชานิติศาสตร์</t>
  </si>
  <si>
    <t>คณะวิทยาการจัดการ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</si>
  <si>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</si>
  <si>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</si>
  <si>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</si>
  <si>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</si>
  <si>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</si>
  <si>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</si>
  <si>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</si>
  <si>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</si>
  <si>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</si>
  <si>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</si>
  <si>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</si>
  <si>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</si>
  <si>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</si>
  <si>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</si>
  <si>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สาขาวิชาฟิสิกส์ (ป.โท)</t>
  </si>
  <si>
    <t>สถาบันภาษา ศิลปะและวัฒนธรรม</t>
  </si>
  <si>
    <t>งานวิเทศสัมพันธ์</t>
  </si>
  <si>
    <t>สำนักวิทยบริการและเทคโนโลยีสารสนเทศ</t>
  </si>
  <si>
    <t>งานพัฒนาทรัพยากรสารสนเทศ</t>
  </si>
  <si>
    <t>สถาบันวิจัยและพัฒนา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</si>
  <si>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</si>
  <si>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</si>
  <si>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</si>
  <si>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</si>
  <si>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</si>
  <si>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</si>
  <si>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</si>
  <si>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</si>
  <si>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</si>
  <si>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</si>
  <si>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</si>
  <si>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</si>
  <si>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</si>
  <si>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</si>
  <si>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หน่วยยานพาหนะ</t>
  </si>
  <si>
    <t>งานอนามัยและสุขาภิบาล</t>
  </si>
  <si>
    <t>สาขาวิชาการบริหารการศึกษา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</si>
  <si>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</si>
  <si>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</si>
  <si>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</si>
  <si>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</si>
  <si>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สาขาวิชาฟิสิกส์ (ป.เอก)</t>
  </si>
  <si>
    <t>สาขาวิชาการบริหารและพัฒนาการศึกษา (ป.โท)</t>
  </si>
  <si>
    <t>งานวารสารและสิ่งพิมพ์ต่อเนื่อง</t>
  </si>
  <si>
    <t>งานบริการสารสนเทศ</t>
  </si>
  <si>
    <t>ศูนย์วิชาศึกษาทั่วไป</t>
  </si>
  <si>
    <t>ร้อยละการเบิกจ่าย</t>
  </si>
  <si>
    <t>งานแผนและงบประมาณ</t>
  </si>
  <si>
    <t>งานยุทธศาสตร์และติดตามประเมินผล</t>
  </si>
  <si>
    <t>งานประกันคุณภาพการศึกษา</t>
  </si>
  <si>
    <t>งานส่งเสริมและพัฒนากิจกรรมนักศึกษา</t>
  </si>
  <si>
    <t>สาขาวิชาคหกรรมศาสตร์</t>
  </si>
  <si>
    <t>งานวิจัยและประกันคุณภาพการศึกษา</t>
  </si>
  <si>
    <t>สาขาวิชาธุรกิจการเกษตร</t>
  </si>
  <si>
    <t>งานวิชาการและวิจัย</t>
  </si>
  <si>
    <t>งานอนุรักษ์ ส่งเสริม เผยแพร่ศาสนาศิลปะและวัฒนธรรม</t>
  </si>
  <si>
    <t>งานวิจัยสถาบันและสารสนเทศ</t>
  </si>
  <si>
    <t>งานสวัสดิการนักศึกษาและทุนการศึกษา</t>
  </si>
  <si>
    <t>งานพัฒนาและส่งเสริมการศึกษานักศึกษาพิการ</t>
  </si>
  <si>
    <t>งานฝ่ายกิจการนักศึกษาและวิเทศสัมพันธ์</t>
  </si>
  <si>
    <t>งานวิชาการและฝึกประสบการณ์วิชาชีพครู</t>
  </si>
  <si>
    <t>สาขาวิชาวิจัยหลักสูตรและการสอน ป.เอก</t>
  </si>
  <si>
    <t>สาขาวิชาการบริหารการพัฒนา ป.เอก</t>
  </si>
  <si>
    <t>สาขาวิชาเทคโนโลยีและการจัดการสารสนเทศดิจิทัล (ป.โท)</t>
  </si>
  <si>
    <t>สาขาวิชาการสอนวิทยาศาสตร์ ป.โท</t>
  </si>
  <si>
    <t>งานศึกษาฝึกอบรมทางภาษาและวิเทศสันพันธ์</t>
  </si>
  <si>
    <t>งานพัฒนาระบบสารสนเทศ</t>
  </si>
  <si>
    <t>งานพัฒนาเทคโนโลยีเครือข่ายและบริการคอมพิวเตอร์</t>
  </si>
  <si>
    <t>งานบริหารการวิจัย</t>
  </si>
  <si>
    <t>งานศูนย์ความเป็นเลิศด้านพลังงานทางเลือก</t>
  </si>
  <si>
    <t>งานวิจัยและบริการวิชาการ</t>
  </si>
  <si>
    <t>หลักสูตรประกาศนียบัตรบัณฑิต สาขาวิชาชีพครู</t>
  </si>
  <si>
    <t>สาขาวิชาเทคนิคการสัตวแพทย์</t>
  </si>
  <si>
    <t>สาขาวิชาบริหารธุรกิจ (แขนงวิชาคอมพิวเตอร์ธุรกิจ)</t>
  </si>
  <si>
    <t>ศูนย์ฝึกประสบการณ์วิชาชีพอาคารเอนกประสงค์ภูพานเพลซ</t>
  </si>
  <si>
    <t>เล่มเสร็จสมบูรณ์</t>
  </si>
  <si>
    <t>อยู่ระหว่างจัดทำเล่ม</t>
  </si>
  <si>
    <t>ยังไม่ได้รายงานในระบบ</t>
  </si>
  <si>
    <t>ยุบ/ยกเลิกโครงการ</t>
  </si>
  <si>
    <t>ยังไม่ได้ดำเนินการ</t>
  </si>
  <si>
    <t>อยู่ระหว่างดำเนินการ</t>
  </si>
  <si>
    <t>ดำเนินเสร็จแล้ว</t>
  </si>
  <si>
    <t>จำนวนโครงการที่</t>
  </si>
  <si>
    <t>รายงานจำนวนโครงการตามสถานะการดำเนินการ</t>
  </si>
  <si>
    <t>รายงานผลการติดตามการรายงานสถานะการดำเนินงานโครงการ ประจำปีงบประมาณ พ.ศ. 2562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</si>
  <si>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2563</t>
  </si>
  <si>
    <t>ข้อมูล วันที่ 15 พฤศจิกายน 2562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</si>
  <si>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2563</t>
  </si>
  <si>
    <t>ไตรมาส 1</t>
  </si>
  <si>
    <t>ต.ค.</t>
  </si>
  <si>
    <t>พ.ย.</t>
  </si>
  <si>
    <t>หลักสูตรเคมี</t>
  </si>
  <si>
    <t>สาขาวิชาเศรษฐศาสตร์ธุรกิจ</t>
  </si>
  <si>
    <t>สาขาวิชาการจัดการธุรกิจค้าปลีก</t>
  </si>
  <si>
    <t>งานรับเข้านักศึกษา</t>
  </si>
  <si>
    <t>รายงานผลการเบิกจ่ายงบประมาณ (เบิกจ่ายหน่วยงาน) งบประมาณ แผ่นดิน พลางก่อน ประจำปีงบประมาณ พ.ศ 2563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</si>
  <si>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งบประมาณเงินรายได้มหาวิทยาลัยอนุมัติให้ดำเนินการเบิกจ่ายได้ตั้งแต่วันที่ </t>
    </r>
    <r>
      <rPr>
        <b/>
        <sz val="14"/>
        <color theme="1"/>
        <rFont val="TH SarabunPSK"/>
        <family val="2"/>
      </rPr>
      <t>18 พฤศจิกายน 2562</t>
    </r>
    <r>
      <rPr>
        <sz val="14"/>
        <color theme="1"/>
        <rFont val="TH SarabunPSK"/>
        <family val="2"/>
      </rPr>
      <t xml:space="preserve"> กรณีมีความจำเป็นเร่งด่วนต้องใช้งบประมาณเงินรายได้ต้องทำบันทึกขออนุมัติในการเบิกจ่ายเป็นกรณีไป</t>
    </r>
  </si>
  <si>
    <t>ข้อมูล วันที่ 20 พฤศจิกายน 2562</t>
  </si>
  <si>
    <t>ประเภทงบประมาณ แผ่นดิน ข้อมูล ณ 20 พฤศจิกายน 2562</t>
  </si>
  <si>
    <t>ประเภทงบประมาณ งบประมาณเงินรายได้ ข้อมูล ณ 20 พฤศจิกายน 2562</t>
  </si>
  <si>
    <t>งบประมาณ
ที่ได้รับจัดสรร
พลางก่อน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</si>
</sst>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0"/>
      <name val="Arial"/>
      <family val="2"/>
    </font>
    <font>
      <sz val="14"/>
      <name val="AngsanaUPC"/>
      <family val="1"/>
      <charset val="222"/>
    </font>
    <font>
      <b/>
      <sz val="16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</cellStyleXfs>
  <cellXfs count="9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87" fontId="2" fillId="0" borderId="3" xfId="1" applyNumberFormat="1" applyFont="1" applyBorder="1" applyAlignment="1">
      <alignment horizontal="right" vertical="center" wrapText="1"/>
    </xf>
    <xf numFmtId="43" fontId="2" fillId="0" borderId="3" xfId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87" fontId="2" fillId="0" borderId="4" xfId="1" applyNumberFormat="1" applyFont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87" fontId="2" fillId="0" borderId="5" xfId="1" applyNumberFormat="1" applyFont="1" applyBorder="1" applyAlignment="1">
      <alignment horizontal="right" vertical="center" wrapText="1"/>
    </xf>
    <xf numFmtId="43" fontId="2" fillId="0" borderId="5" xfId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87" fontId="2" fillId="0" borderId="3" xfId="1" applyNumberFormat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87" fontId="2" fillId="0" borderId="4" xfId="1" applyNumberFormat="1" applyFont="1" applyFill="1" applyBorder="1" applyAlignment="1">
      <alignment horizontal="right" vertical="center" wrapText="1"/>
    </xf>
    <xf numFmtId="43" fontId="2" fillId="0" borderId="4" xfId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87" fontId="2" fillId="0" borderId="5" xfId="1" applyNumberFormat="1" applyFont="1" applyFill="1" applyBorder="1" applyAlignment="1">
      <alignment horizontal="right" vertical="center" wrapText="1"/>
    </xf>
    <xf numFmtId="43" fontId="2" fillId="0" borderId="5" xfId="1" applyFont="1" applyFill="1" applyBorder="1" applyAlignment="1">
      <alignment horizontal="right" vertical="center" wrapText="1"/>
    </xf>
    <xf numFmtId="43" fontId="2" fillId="0" borderId="0" xfId="1" applyFont="1"/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wrapText="1"/>
    </xf>
    <xf numFmtId="0" fontId="2" fillId="8" borderId="6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top" wrapText="1"/>
    </xf>
    <xf numFmtId="0" fontId="3" fillId="8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7" borderId="1" xfId="1" applyFont="1" applyFill="1" applyBorder="1"/>
    <xf numFmtId="43" fontId="2" fillId="0" borderId="1" xfId="1" applyFont="1" applyBorder="1"/>
    <xf numFmtId="43" fontId="3" fillId="6" borderId="1" xfId="1" applyFont="1" applyFill="1" applyBorder="1"/>
    <xf numFmtId="43" fontId="2" fillId="0" borderId="3" xfId="1" applyFont="1" applyBorder="1"/>
    <xf numFmtId="43" fontId="2" fillId="0" borderId="4" xfId="1" applyFont="1" applyBorder="1"/>
    <xf numFmtId="43" fontId="2" fillId="0" borderId="4" xfId="1" applyFont="1" applyBorder="1" applyAlignment="1">
      <alignment horizontal="center" vertical="center" wrapText="1"/>
    </xf>
    <xf numFmtId="43" fontId="2" fillId="0" borderId="5" xfId="1" applyFont="1" applyBorder="1"/>
    <xf numFmtId="43" fontId="2" fillId="0" borderId="5" xfId="1" applyFont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right" vertical="center" wrapText="1"/>
    </xf>
    <xf numFmtId="43" fontId="2" fillId="0" borderId="1" xfId="1" applyFont="1" applyFill="1" applyBorder="1"/>
    <xf numFmtId="43" fontId="2" fillId="0" borderId="3" xfId="1" applyFont="1" applyFill="1" applyBorder="1"/>
    <xf numFmtId="43" fontId="2" fillId="0" borderId="4" xfId="1" applyFont="1" applyFill="1" applyBorder="1"/>
    <xf numFmtId="43" fontId="2" fillId="0" borderId="5" xfId="1" applyFont="1" applyFill="1" applyBorder="1" applyAlignment="1">
      <alignment horizontal="center" vertical="center" wrapText="1"/>
    </xf>
    <xf numFmtId="43" fontId="2" fillId="0" borderId="5" xfId="1" applyFont="1" applyFill="1" applyBorder="1"/>
    <xf numFmtId="43" fontId="2" fillId="0" borderId="4" xfId="1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</cellXfs>
  <cellStyles count="5">
    <cellStyle name="Comma 2" xfId="3" xr:uid="{4252CB71-4A20-414D-9DB9-BC753D2E6E2B}"/>
    <cellStyle name="Normal 2" xfId="2" xr:uid="{3DF85233-66D7-4599-90F7-B4A0DC3689F4}"/>
    <cellStyle name="Normal_mask" xfId="4" xr:uid="{8795BA2C-CA44-4E5F-BDC3-86149A8931A5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641EA-CE21-4EB3-A38D-F48DEFEAB5E0}">
  <sheetPr>
    <tabColor rgb="FFFF0000"/>
    <pageSetUpPr fitToPage="1"/>
  </sheetPr>
  <dimension ref="A1:M18"/>
  <sheetViews>
    <sheetView tabSelected="1" view="pageBreakPreview" zoomScaleNormal="100" zoomScaleSheetLayoutView="100" workbookViewId="0">
      <selection activeCell="O7" sqref="O7"/>
    </sheetView>
  </sheetViews>
  <sheetFormatPr defaultColWidth="5.625" defaultRowHeight="18.75" x14ac:dyDescent="0.3"/>
  <cols>
    <col min="1" max="1" width="4.625" style="1" bestFit="1" customWidth="1"/>
    <col min="2" max="2" width="22.5" style="1" bestFit="1" customWidth="1"/>
    <col min="3" max="3" width="11.125" style="1" bestFit="1" customWidth="1"/>
    <col min="4" max="4" width="10.875" style="1" customWidth="1"/>
    <col min="5" max="5" width="12.75" style="1" bestFit="1" customWidth="1"/>
    <col min="6" max="6" width="9.625" style="1" bestFit="1" customWidth="1"/>
    <col min="7" max="7" width="12" style="1" bestFit="1" customWidth="1"/>
    <col min="8" max="8" width="11" style="1" bestFit="1" customWidth="1"/>
    <col min="9" max="9" width="9.625" style="1" bestFit="1" customWidth="1"/>
    <col min="10" max="10" width="10.875" style="1" bestFit="1" customWidth="1"/>
    <col min="11" max="11" width="12" style="1" bestFit="1" customWidth="1"/>
    <col min="12" max="13" width="5.75" style="37" bestFit="1" customWidth="1"/>
    <col min="14" max="16384" width="5.625" style="1"/>
  </cols>
  <sheetData>
    <row r="1" spans="1:13" ht="23.25" x14ac:dyDescent="0.3">
      <c r="A1" s="77" t="s">
        <v>135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3.25" x14ac:dyDescent="0.3">
      <c r="A2" s="77" t="s">
        <v>137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3.25" x14ac:dyDescent="0.3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x14ac:dyDescent="0.3">
      <c r="A4" s="79" t="s">
        <v>1</v>
      </c>
      <c r="B4" s="79" t="s">
        <v>2</v>
      </c>
      <c r="C4" s="79" t="s">
        <v>65</v>
      </c>
      <c r="D4" s="79" t="s">
        <v>66</v>
      </c>
      <c r="E4" s="79" t="s">
        <v>140</v>
      </c>
      <c r="F4" s="79" t="s">
        <v>128</v>
      </c>
      <c r="G4" s="79"/>
      <c r="H4" s="79"/>
      <c r="I4" s="79"/>
      <c r="J4" s="80" t="s">
        <v>64</v>
      </c>
      <c r="K4" s="80"/>
      <c r="L4" s="74" t="s">
        <v>86</v>
      </c>
      <c r="M4" s="74"/>
    </row>
    <row r="5" spans="1:13" x14ac:dyDescent="0.3">
      <c r="A5" s="79"/>
      <c r="B5" s="79"/>
      <c r="C5" s="79"/>
      <c r="D5" s="79"/>
      <c r="E5" s="79"/>
      <c r="F5" s="75" t="s">
        <v>129</v>
      </c>
      <c r="G5" s="75"/>
      <c r="H5" s="75" t="s">
        <v>130</v>
      </c>
      <c r="I5" s="75"/>
      <c r="J5" s="80"/>
      <c r="K5" s="80"/>
      <c r="L5" s="74"/>
      <c r="M5" s="74"/>
    </row>
    <row r="6" spans="1:13" x14ac:dyDescent="0.3">
      <c r="A6" s="79"/>
      <c r="B6" s="79"/>
      <c r="C6" s="79"/>
      <c r="D6" s="79"/>
      <c r="E6" s="79"/>
      <c r="F6" s="55" t="s">
        <v>3</v>
      </c>
      <c r="G6" s="55" t="s">
        <v>4</v>
      </c>
      <c r="H6" s="55" t="s">
        <v>3</v>
      </c>
      <c r="I6" s="55" t="s">
        <v>4</v>
      </c>
      <c r="J6" s="55" t="s">
        <v>3</v>
      </c>
      <c r="K6" s="55" t="s">
        <v>4</v>
      </c>
      <c r="L6" s="57" t="s">
        <v>3</v>
      </c>
      <c r="M6" s="57" t="s">
        <v>4</v>
      </c>
    </row>
    <row r="7" spans="1:13" x14ac:dyDescent="0.3">
      <c r="A7" s="25">
        <v>1</v>
      </c>
      <c r="B7" s="26" t="s">
        <v>5</v>
      </c>
      <c r="C7" s="25">
        <v>8</v>
      </c>
      <c r="D7" s="25">
        <v>3</v>
      </c>
      <c r="E7" s="28">
        <v>326882792</v>
      </c>
      <c r="F7" s="28">
        <v>201000</v>
      </c>
      <c r="G7" s="28">
        <v>25088348.98</v>
      </c>
      <c r="H7" s="28">
        <v>125000</v>
      </c>
      <c r="I7" s="28">
        <v>0</v>
      </c>
      <c r="J7" s="28">
        <f>SUM(F7,H7)</f>
        <v>326000</v>
      </c>
      <c r="K7" s="28">
        <f>SUM(G7,I7)</f>
        <v>25088348.98</v>
      </c>
      <c r="L7" s="68">
        <f>J7*100/E7</f>
        <v>9.9729936227416952E-2</v>
      </c>
      <c r="M7" s="68">
        <f>K7*100/E7</f>
        <v>7.6750289687931934</v>
      </c>
    </row>
    <row r="8" spans="1:13" x14ac:dyDescent="0.3">
      <c r="A8" s="29">
        <v>2</v>
      </c>
      <c r="B8" s="30" t="s">
        <v>11</v>
      </c>
      <c r="C8" s="29">
        <v>3</v>
      </c>
      <c r="D8" s="29">
        <v>2</v>
      </c>
      <c r="E8" s="32">
        <v>590000</v>
      </c>
      <c r="F8" s="32">
        <v>20000</v>
      </c>
      <c r="G8" s="32">
        <v>10870</v>
      </c>
      <c r="H8" s="32">
        <v>10000</v>
      </c>
      <c r="I8" s="32">
        <v>26041</v>
      </c>
      <c r="J8" s="32">
        <f t="shared" ref="J8:K18" si="0">SUM(F8,H8)</f>
        <v>30000</v>
      </c>
      <c r="K8" s="32">
        <f t="shared" si="0"/>
        <v>36911</v>
      </c>
      <c r="L8" s="69">
        <f t="shared" ref="L8:L18" si="1">J8*100/E8</f>
        <v>5.0847457627118642</v>
      </c>
      <c r="M8" s="69">
        <f t="shared" ref="M8:M18" si="2">K8*100/E8</f>
        <v>6.2561016949152544</v>
      </c>
    </row>
    <row r="9" spans="1:13" x14ac:dyDescent="0.3">
      <c r="A9" s="29">
        <v>3</v>
      </c>
      <c r="B9" s="30" t="s">
        <v>12</v>
      </c>
      <c r="C9" s="29">
        <v>4</v>
      </c>
      <c r="D9" s="29">
        <v>0</v>
      </c>
      <c r="E9" s="32">
        <v>640000</v>
      </c>
      <c r="F9" s="32">
        <v>120000</v>
      </c>
      <c r="G9" s="32">
        <v>0</v>
      </c>
      <c r="H9" s="32">
        <v>180000</v>
      </c>
      <c r="I9" s="32">
        <v>0</v>
      </c>
      <c r="J9" s="32">
        <f t="shared" si="0"/>
        <v>300000</v>
      </c>
      <c r="K9" s="32">
        <f t="shared" si="0"/>
        <v>0</v>
      </c>
      <c r="L9" s="69">
        <f t="shared" si="1"/>
        <v>46.875</v>
      </c>
      <c r="M9" s="69">
        <f t="shared" si="2"/>
        <v>0</v>
      </c>
    </row>
    <row r="10" spans="1:13" x14ac:dyDescent="0.3">
      <c r="A10" s="29">
        <v>4</v>
      </c>
      <c r="B10" s="30" t="s">
        <v>13</v>
      </c>
      <c r="C10" s="29">
        <v>4</v>
      </c>
      <c r="D10" s="29">
        <v>1</v>
      </c>
      <c r="E10" s="32">
        <v>412177</v>
      </c>
      <c r="F10" s="32">
        <v>0</v>
      </c>
      <c r="G10" s="32">
        <v>0</v>
      </c>
      <c r="H10" s="32">
        <v>0</v>
      </c>
      <c r="I10" s="32">
        <v>13831.5</v>
      </c>
      <c r="J10" s="32">
        <f t="shared" si="0"/>
        <v>0</v>
      </c>
      <c r="K10" s="32">
        <f t="shared" si="0"/>
        <v>13831.5</v>
      </c>
      <c r="L10" s="69">
        <f t="shared" si="1"/>
        <v>0</v>
      </c>
      <c r="M10" s="69">
        <f t="shared" si="2"/>
        <v>3.3557185383949131</v>
      </c>
    </row>
    <row r="11" spans="1:13" x14ac:dyDescent="0.3">
      <c r="A11" s="29">
        <v>5</v>
      </c>
      <c r="B11" s="30" t="s">
        <v>25</v>
      </c>
      <c r="C11" s="29">
        <v>11</v>
      </c>
      <c r="D11" s="29">
        <v>1</v>
      </c>
      <c r="E11" s="32">
        <v>1010350</v>
      </c>
      <c r="F11" s="32">
        <v>56400</v>
      </c>
      <c r="G11" s="32">
        <v>0</v>
      </c>
      <c r="H11" s="32">
        <v>184930</v>
      </c>
      <c r="I11" s="32">
        <v>21670</v>
      </c>
      <c r="J11" s="32">
        <f t="shared" si="0"/>
        <v>241330</v>
      </c>
      <c r="K11" s="32">
        <f t="shared" si="0"/>
        <v>21670</v>
      </c>
      <c r="L11" s="69">
        <f t="shared" si="1"/>
        <v>23.885782154698866</v>
      </c>
      <c r="M11" s="69">
        <f t="shared" si="2"/>
        <v>2.144801306477953</v>
      </c>
    </row>
    <row r="12" spans="1:13" x14ac:dyDescent="0.3">
      <c r="A12" s="29">
        <v>6</v>
      </c>
      <c r="B12" s="30" t="s">
        <v>32</v>
      </c>
      <c r="C12" s="29">
        <v>9</v>
      </c>
      <c r="D12" s="29">
        <v>5</v>
      </c>
      <c r="E12" s="32">
        <v>1310350</v>
      </c>
      <c r="F12" s="32">
        <v>10000</v>
      </c>
      <c r="G12" s="32">
        <v>0</v>
      </c>
      <c r="H12" s="32">
        <v>128356</v>
      </c>
      <c r="I12" s="32">
        <v>49404</v>
      </c>
      <c r="J12" s="32">
        <f t="shared" si="0"/>
        <v>138356</v>
      </c>
      <c r="K12" s="32">
        <f t="shared" si="0"/>
        <v>49404</v>
      </c>
      <c r="L12" s="69">
        <f t="shared" si="1"/>
        <v>10.558705689319648</v>
      </c>
      <c r="M12" s="69">
        <f t="shared" si="2"/>
        <v>3.770290380432709</v>
      </c>
    </row>
    <row r="13" spans="1:13" x14ac:dyDescent="0.3">
      <c r="A13" s="29">
        <v>7</v>
      </c>
      <c r="B13" s="30" t="s">
        <v>37</v>
      </c>
      <c r="C13" s="29">
        <v>4</v>
      </c>
      <c r="D13" s="29">
        <v>2</v>
      </c>
      <c r="E13" s="32">
        <v>1139700</v>
      </c>
      <c r="F13" s="32">
        <v>114890</v>
      </c>
      <c r="G13" s="32">
        <v>86820</v>
      </c>
      <c r="H13" s="32">
        <v>174060</v>
      </c>
      <c r="I13" s="32">
        <v>51120</v>
      </c>
      <c r="J13" s="32">
        <f t="shared" si="0"/>
        <v>288950</v>
      </c>
      <c r="K13" s="32">
        <f t="shared" si="0"/>
        <v>137940</v>
      </c>
      <c r="L13" s="69">
        <f t="shared" si="1"/>
        <v>25.353163113099939</v>
      </c>
      <c r="M13" s="69">
        <f t="shared" si="2"/>
        <v>12.103185048697025</v>
      </c>
    </row>
    <row r="14" spans="1:13" x14ac:dyDescent="0.3">
      <c r="A14" s="29">
        <v>8</v>
      </c>
      <c r="B14" s="30" t="s">
        <v>39</v>
      </c>
      <c r="C14" s="29">
        <v>4</v>
      </c>
      <c r="D14" s="29">
        <v>2</v>
      </c>
      <c r="E14" s="32">
        <v>1225250</v>
      </c>
      <c r="F14" s="32">
        <v>51250</v>
      </c>
      <c r="G14" s="32">
        <v>0</v>
      </c>
      <c r="H14" s="32">
        <v>125250</v>
      </c>
      <c r="I14" s="32">
        <v>86654</v>
      </c>
      <c r="J14" s="32">
        <f t="shared" si="0"/>
        <v>176500</v>
      </c>
      <c r="K14" s="32">
        <f t="shared" si="0"/>
        <v>86654</v>
      </c>
      <c r="L14" s="69">
        <f t="shared" si="1"/>
        <v>14.405223423791064</v>
      </c>
      <c r="M14" s="69">
        <f t="shared" si="2"/>
        <v>7.0723525811058972</v>
      </c>
    </row>
    <row r="15" spans="1:13" x14ac:dyDescent="0.3">
      <c r="A15" s="29">
        <v>9</v>
      </c>
      <c r="B15" s="30" t="s">
        <v>44</v>
      </c>
      <c r="C15" s="29">
        <v>18</v>
      </c>
      <c r="D15" s="29">
        <v>2</v>
      </c>
      <c r="E15" s="32">
        <v>2837815</v>
      </c>
      <c r="F15" s="32">
        <v>4000</v>
      </c>
      <c r="G15" s="32">
        <v>1590</v>
      </c>
      <c r="H15" s="32">
        <v>192300</v>
      </c>
      <c r="I15" s="32">
        <v>19516</v>
      </c>
      <c r="J15" s="32">
        <f t="shared" si="0"/>
        <v>196300</v>
      </c>
      <c r="K15" s="32">
        <f t="shared" si="0"/>
        <v>21106</v>
      </c>
      <c r="L15" s="69">
        <f t="shared" si="1"/>
        <v>6.9172937629831406</v>
      </c>
      <c r="M15" s="69">
        <f t="shared" si="2"/>
        <v>0.74374122344127436</v>
      </c>
    </row>
    <row r="16" spans="1:13" x14ac:dyDescent="0.3">
      <c r="A16" s="29">
        <v>10</v>
      </c>
      <c r="B16" s="30" t="s">
        <v>55</v>
      </c>
      <c r="C16" s="29">
        <v>3</v>
      </c>
      <c r="D16" s="29">
        <v>2</v>
      </c>
      <c r="E16" s="32">
        <v>580000</v>
      </c>
      <c r="F16" s="32">
        <v>0</v>
      </c>
      <c r="G16" s="32">
        <v>74000</v>
      </c>
      <c r="H16" s="32">
        <v>0</v>
      </c>
      <c r="I16" s="32">
        <v>126000</v>
      </c>
      <c r="J16" s="32">
        <f t="shared" si="0"/>
        <v>0</v>
      </c>
      <c r="K16" s="32">
        <f t="shared" si="0"/>
        <v>200000</v>
      </c>
      <c r="L16" s="69">
        <f t="shared" si="1"/>
        <v>0</v>
      </c>
      <c r="M16" s="69">
        <f t="shared" si="2"/>
        <v>34.482758620689658</v>
      </c>
    </row>
    <row r="17" spans="1:13" x14ac:dyDescent="0.3">
      <c r="A17" s="33">
        <v>11</v>
      </c>
      <c r="B17" s="34" t="s">
        <v>59</v>
      </c>
      <c r="C17" s="33">
        <v>1</v>
      </c>
      <c r="D17" s="33">
        <v>0</v>
      </c>
      <c r="E17" s="36">
        <v>150000</v>
      </c>
      <c r="F17" s="36">
        <v>0</v>
      </c>
      <c r="G17" s="36">
        <v>0</v>
      </c>
      <c r="H17" s="36">
        <v>0</v>
      </c>
      <c r="I17" s="36">
        <v>0</v>
      </c>
      <c r="J17" s="36">
        <f t="shared" si="0"/>
        <v>0</v>
      </c>
      <c r="K17" s="36">
        <f t="shared" si="0"/>
        <v>0</v>
      </c>
      <c r="L17" s="71">
        <f t="shared" si="1"/>
        <v>0</v>
      </c>
      <c r="M17" s="71">
        <f t="shared" si="2"/>
        <v>0</v>
      </c>
    </row>
    <row r="18" spans="1:13" x14ac:dyDescent="0.3">
      <c r="A18" s="76" t="s">
        <v>63</v>
      </c>
      <c r="B18" s="76"/>
      <c r="C18" s="54">
        <f>SUM(C17,C16,C15,C14,C13,C12,C11,C10,C9,C8,C7)</f>
        <v>69</v>
      </c>
      <c r="D18" s="54">
        <f>SUM(D17,D16,D15,D14,D13,D12,D11,D10,D9,D8,D7)</f>
        <v>20</v>
      </c>
      <c r="E18" s="5">
        <f>SUM(E17,E16,E15,E14,E13,E12,E11,E10,E9,E8,E7)</f>
        <v>336778434</v>
      </c>
      <c r="F18" s="5">
        <f>SUM(F17,F16,F15,F14,F13,F12,F11,F10,F9,F8,F7)</f>
        <v>577540</v>
      </c>
      <c r="G18" s="5">
        <f>SUM(G17,G16,G15,G14,G13,G12,G11,G10,G9,G8,G7)</f>
        <v>25261628.98</v>
      </c>
      <c r="H18" s="5">
        <f>SUM(H17,H16,H15,H14,H13,H12,H11,H10,H9,H8,H7)</f>
        <v>1119896</v>
      </c>
      <c r="I18" s="5">
        <f>SUM(I17,I16,I15,I14,I13,I12,I11,I10,I9,I8,I7)</f>
        <v>394236.5</v>
      </c>
      <c r="J18" s="5">
        <f t="shared" si="0"/>
        <v>1697436</v>
      </c>
      <c r="K18" s="5">
        <f t="shared" si="0"/>
        <v>25655865.48</v>
      </c>
      <c r="L18" s="60">
        <f t="shared" si="1"/>
        <v>0.50402158470752911</v>
      </c>
      <c r="M18" s="60">
        <f t="shared" si="2"/>
        <v>7.6180250544190127</v>
      </c>
    </row>
  </sheetData>
  <mergeCells count="14">
    <mergeCell ref="L4:M5"/>
    <mergeCell ref="F5:G5"/>
    <mergeCell ref="H5:I5"/>
    <mergeCell ref="A18:B18"/>
    <mergeCell ref="A1:M1"/>
    <mergeCell ref="A2:M2"/>
    <mergeCell ref="A3:M3"/>
    <mergeCell ref="A4:A6"/>
    <mergeCell ref="B4:B6"/>
    <mergeCell ref="C4:C6"/>
    <mergeCell ref="D4:D6"/>
    <mergeCell ref="E4:E6"/>
    <mergeCell ref="F4:I4"/>
    <mergeCell ref="J4:K5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40B3C-1C32-4682-A934-57EDE5655EC7}">
  <dimension ref="A1:M64"/>
  <sheetViews>
    <sheetView view="pageBreakPreview" zoomScaleNormal="100" zoomScaleSheetLayoutView="100" workbookViewId="0">
      <selection activeCell="E8" sqref="E8"/>
    </sheetView>
  </sheetViews>
  <sheetFormatPr defaultColWidth="5.625" defaultRowHeight="18.75" x14ac:dyDescent="0.3"/>
  <cols>
    <col min="1" max="1" width="4.875" style="1" bestFit="1" customWidth="1"/>
    <col min="2" max="2" width="36" style="1" bestFit="1" customWidth="1"/>
    <col min="3" max="3" width="11.125" style="1" bestFit="1" customWidth="1"/>
    <col min="4" max="4" width="10.875" style="1" customWidth="1"/>
    <col min="5" max="5" width="13" style="1" bestFit="1" customWidth="1"/>
    <col min="6" max="6" width="9.75" style="1" bestFit="1" customWidth="1"/>
    <col min="7" max="7" width="12.25" style="1" bestFit="1" customWidth="1"/>
    <col min="8" max="8" width="10.875" style="1" bestFit="1" customWidth="1"/>
    <col min="9" max="9" width="9.75" style="1" bestFit="1" customWidth="1"/>
    <col min="10" max="10" width="10.875" style="1" bestFit="1" customWidth="1"/>
    <col min="11" max="11" width="12.25" style="1" bestFit="1" customWidth="1"/>
    <col min="12" max="12" width="6" style="37" bestFit="1" customWidth="1"/>
    <col min="13" max="13" width="5.875" style="37" bestFit="1" customWidth="1"/>
    <col min="14" max="16384" width="5.625" style="1"/>
  </cols>
  <sheetData>
    <row r="1" spans="1:13" ht="23.25" x14ac:dyDescent="0.3">
      <c r="A1" s="77" t="s">
        <v>135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3.25" x14ac:dyDescent="0.3">
      <c r="A2" s="77" t="s">
        <v>137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3.25" x14ac:dyDescent="0.3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x14ac:dyDescent="0.3">
      <c r="A4" s="79" t="s">
        <v>1</v>
      </c>
      <c r="B4" s="79" t="s">
        <v>2</v>
      </c>
      <c r="C4" s="79" t="s">
        <v>65</v>
      </c>
      <c r="D4" s="79" t="s">
        <v>66</v>
      </c>
      <c r="E4" s="79" t="s">
        <v>67</v>
      </c>
      <c r="F4" s="79" t="s">
        <v>128</v>
      </c>
      <c r="G4" s="79"/>
      <c r="H4" s="79"/>
      <c r="I4" s="79"/>
      <c r="J4" s="80" t="s">
        <v>64</v>
      </c>
      <c r="K4" s="80"/>
      <c r="L4" s="74" t="s">
        <v>86</v>
      </c>
      <c r="M4" s="74"/>
    </row>
    <row r="5" spans="1:13" x14ac:dyDescent="0.3">
      <c r="A5" s="79"/>
      <c r="B5" s="79"/>
      <c r="C5" s="79"/>
      <c r="D5" s="79"/>
      <c r="E5" s="79"/>
      <c r="F5" s="75" t="s">
        <v>129</v>
      </c>
      <c r="G5" s="75"/>
      <c r="H5" s="75" t="s">
        <v>130</v>
      </c>
      <c r="I5" s="75"/>
      <c r="J5" s="80"/>
      <c r="K5" s="80"/>
      <c r="L5" s="74"/>
      <c r="M5" s="74"/>
    </row>
    <row r="6" spans="1:13" x14ac:dyDescent="0.3">
      <c r="A6" s="79"/>
      <c r="B6" s="79"/>
      <c r="C6" s="79"/>
      <c r="D6" s="79"/>
      <c r="E6" s="79"/>
      <c r="F6" s="51" t="s">
        <v>3</v>
      </c>
      <c r="G6" s="51" t="s">
        <v>4</v>
      </c>
      <c r="H6" s="51" t="s">
        <v>3</v>
      </c>
      <c r="I6" s="51" t="s">
        <v>4</v>
      </c>
      <c r="J6" s="51" t="s">
        <v>3</v>
      </c>
      <c r="K6" s="51" t="s">
        <v>4</v>
      </c>
      <c r="L6" s="57" t="s">
        <v>3</v>
      </c>
      <c r="M6" s="57" t="s">
        <v>4</v>
      </c>
    </row>
    <row r="7" spans="1:13" x14ac:dyDescent="0.3">
      <c r="A7" s="53">
        <v>1</v>
      </c>
      <c r="B7" s="56" t="s">
        <v>5</v>
      </c>
      <c r="C7" s="53">
        <v>8</v>
      </c>
      <c r="D7" s="53">
        <v>3</v>
      </c>
      <c r="E7" s="8">
        <v>326882792</v>
      </c>
      <c r="F7" s="8">
        <v>201000</v>
      </c>
      <c r="G7" s="8">
        <v>25088348.98</v>
      </c>
      <c r="H7" s="8">
        <v>125000</v>
      </c>
      <c r="I7" s="8">
        <v>0</v>
      </c>
      <c r="J7" s="8">
        <f>SUM(F7,H7)</f>
        <v>326000</v>
      </c>
      <c r="K7" s="8">
        <f>SUM(G7,I7)</f>
        <v>25088348.98</v>
      </c>
      <c r="L7" s="58">
        <f>J7*100/E7</f>
        <v>9.9729936227416952E-2</v>
      </c>
      <c r="M7" s="58">
        <f>K7*100/E7</f>
        <v>7.6750289687931934</v>
      </c>
    </row>
    <row r="8" spans="1:13" x14ac:dyDescent="0.3">
      <c r="A8" s="13">
        <v>1.1000000000000001</v>
      </c>
      <c r="B8" s="12" t="s">
        <v>7</v>
      </c>
      <c r="C8" s="13">
        <v>5</v>
      </c>
      <c r="D8" s="13">
        <v>3</v>
      </c>
      <c r="E8" s="15">
        <v>318855200</v>
      </c>
      <c r="F8" s="15">
        <v>0</v>
      </c>
      <c r="G8" s="15">
        <v>25088348.98</v>
      </c>
      <c r="H8" s="15">
        <v>0</v>
      </c>
      <c r="I8" s="15">
        <v>0</v>
      </c>
      <c r="J8" s="15">
        <f t="shared" ref="J8:J64" si="0">SUM(F8,H8)</f>
        <v>0</v>
      </c>
      <c r="K8" s="15">
        <f t="shared" ref="K8:K64" si="1">SUM(G8,I8)</f>
        <v>25088348.98</v>
      </c>
      <c r="L8" s="61">
        <f t="shared" ref="L8:L64" si="2">J8*100/E8</f>
        <v>0</v>
      </c>
      <c r="M8" s="61">
        <f t="shared" ref="M8:M64" si="3">K8*100/E8</f>
        <v>7.8682577483447034</v>
      </c>
    </row>
    <row r="9" spans="1:13" x14ac:dyDescent="0.3">
      <c r="A9" s="17">
        <v>1.2</v>
      </c>
      <c r="B9" s="16" t="s">
        <v>9</v>
      </c>
      <c r="C9" s="17">
        <v>2</v>
      </c>
      <c r="D9" s="17">
        <v>0</v>
      </c>
      <c r="E9" s="19">
        <v>7097292</v>
      </c>
      <c r="F9" s="19">
        <v>125000</v>
      </c>
      <c r="G9" s="19">
        <v>0</v>
      </c>
      <c r="H9" s="19">
        <v>125000</v>
      </c>
      <c r="I9" s="19">
        <v>0</v>
      </c>
      <c r="J9" s="19">
        <f t="shared" si="0"/>
        <v>250000</v>
      </c>
      <c r="K9" s="19">
        <f t="shared" si="1"/>
        <v>0</v>
      </c>
      <c r="L9" s="62">
        <f t="shared" si="2"/>
        <v>3.5224702604880846</v>
      </c>
      <c r="M9" s="62">
        <f t="shared" si="3"/>
        <v>0</v>
      </c>
    </row>
    <row r="10" spans="1:13" x14ac:dyDescent="0.3">
      <c r="A10" s="21">
        <v>1.3</v>
      </c>
      <c r="B10" s="20" t="s">
        <v>10</v>
      </c>
      <c r="C10" s="21">
        <v>1</v>
      </c>
      <c r="D10" s="21">
        <v>0</v>
      </c>
      <c r="E10" s="23">
        <v>930300</v>
      </c>
      <c r="F10" s="23">
        <v>76000</v>
      </c>
      <c r="G10" s="23">
        <v>0</v>
      </c>
      <c r="H10" s="23">
        <v>0</v>
      </c>
      <c r="I10" s="23">
        <v>0</v>
      </c>
      <c r="J10" s="23">
        <f t="shared" si="0"/>
        <v>76000</v>
      </c>
      <c r="K10" s="23">
        <f t="shared" si="1"/>
        <v>0</v>
      </c>
      <c r="L10" s="64">
        <f t="shared" si="2"/>
        <v>8.1694077179404498</v>
      </c>
      <c r="M10" s="64">
        <f t="shared" si="3"/>
        <v>0</v>
      </c>
    </row>
    <row r="11" spans="1:13" x14ac:dyDescent="0.3">
      <c r="A11" s="53">
        <v>2</v>
      </c>
      <c r="B11" s="56" t="s">
        <v>11</v>
      </c>
      <c r="C11" s="53">
        <v>3</v>
      </c>
      <c r="D11" s="53">
        <v>2</v>
      </c>
      <c r="E11" s="8">
        <v>590000</v>
      </c>
      <c r="F11" s="8">
        <v>20000</v>
      </c>
      <c r="G11" s="8">
        <v>10870</v>
      </c>
      <c r="H11" s="8">
        <v>10000</v>
      </c>
      <c r="I11" s="8">
        <v>26041</v>
      </c>
      <c r="J11" s="8">
        <f t="shared" si="0"/>
        <v>30000</v>
      </c>
      <c r="K11" s="8">
        <f t="shared" si="1"/>
        <v>36911</v>
      </c>
      <c r="L11" s="58">
        <f t="shared" si="2"/>
        <v>5.0847457627118642</v>
      </c>
      <c r="M11" s="58">
        <f t="shared" si="3"/>
        <v>6.2561016949152544</v>
      </c>
    </row>
    <row r="12" spans="1:13" x14ac:dyDescent="0.3">
      <c r="A12" s="13">
        <v>2.1</v>
      </c>
      <c r="B12" s="12" t="s">
        <v>87</v>
      </c>
      <c r="C12" s="13">
        <v>1</v>
      </c>
      <c r="D12" s="13">
        <v>1</v>
      </c>
      <c r="E12" s="15">
        <v>320000</v>
      </c>
      <c r="F12" s="15">
        <v>0</v>
      </c>
      <c r="G12" s="15">
        <v>10870</v>
      </c>
      <c r="H12" s="15">
        <v>0</v>
      </c>
      <c r="I12" s="15">
        <v>3917</v>
      </c>
      <c r="J12" s="15">
        <f t="shared" si="0"/>
        <v>0</v>
      </c>
      <c r="K12" s="15">
        <f t="shared" si="1"/>
        <v>14787</v>
      </c>
      <c r="L12" s="61">
        <f t="shared" si="2"/>
        <v>0</v>
      </c>
      <c r="M12" s="61">
        <f t="shared" si="3"/>
        <v>4.6209375000000001</v>
      </c>
    </row>
    <row r="13" spans="1:13" x14ac:dyDescent="0.3">
      <c r="A13" s="21">
        <v>2.2000000000000002</v>
      </c>
      <c r="B13" s="20" t="s">
        <v>89</v>
      </c>
      <c r="C13" s="21">
        <v>2</v>
      </c>
      <c r="D13" s="21">
        <v>1</v>
      </c>
      <c r="E13" s="23">
        <v>270000</v>
      </c>
      <c r="F13" s="23">
        <v>20000</v>
      </c>
      <c r="G13" s="23">
        <v>0</v>
      </c>
      <c r="H13" s="23">
        <v>10000</v>
      </c>
      <c r="I13" s="23">
        <v>22124</v>
      </c>
      <c r="J13" s="23">
        <f t="shared" si="0"/>
        <v>30000</v>
      </c>
      <c r="K13" s="23">
        <f t="shared" si="1"/>
        <v>22124</v>
      </c>
      <c r="L13" s="64">
        <f t="shared" si="2"/>
        <v>11.111111111111111</v>
      </c>
      <c r="M13" s="64">
        <f t="shared" si="3"/>
        <v>8.1940740740740736</v>
      </c>
    </row>
    <row r="14" spans="1:13" x14ac:dyDescent="0.3">
      <c r="A14" s="53">
        <v>3</v>
      </c>
      <c r="B14" s="56" t="s">
        <v>12</v>
      </c>
      <c r="C14" s="53">
        <v>4</v>
      </c>
      <c r="D14" s="53">
        <v>0</v>
      </c>
      <c r="E14" s="8">
        <v>640000</v>
      </c>
      <c r="F14" s="8">
        <v>120000</v>
      </c>
      <c r="G14" s="8">
        <v>0</v>
      </c>
      <c r="H14" s="8">
        <v>180000</v>
      </c>
      <c r="I14" s="8">
        <v>0</v>
      </c>
      <c r="J14" s="8">
        <f t="shared" si="0"/>
        <v>300000</v>
      </c>
      <c r="K14" s="8">
        <f t="shared" si="1"/>
        <v>0</v>
      </c>
      <c r="L14" s="58">
        <f t="shared" si="2"/>
        <v>46.875</v>
      </c>
      <c r="M14" s="58">
        <f t="shared" si="3"/>
        <v>0</v>
      </c>
    </row>
    <row r="15" spans="1:13" x14ac:dyDescent="0.3">
      <c r="A15" s="13">
        <v>3.1</v>
      </c>
      <c r="B15" s="12" t="s">
        <v>6</v>
      </c>
      <c r="C15" s="13">
        <v>1</v>
      </c>
      <c r="D15" s="13">
        <v>0</v>
      </c>
      <c r="E15" s="15">
        <v>300000</v>
      </c>
      <c r="F15" s="15">
        <v>30000</v>
      </c>
      <c r="G15" s="15">
        <v>0</v>
      </c>
      <c r="H15" s="15">
        <v>30000</v>
      </c>
      <c r="I15" s="15">
        <v>0</v>
      </c>
      <c r="J15" s="15">
        <f t="shared" si="0"/>
        <v>60000</v>
      </c>
      <c r="K15" s="15">
        <f t="shared" si="1"/>
        <v>0</v>
      </c>
      <c r="L15" s="61">
        <f t="shared" si="2"/>
        <v>20</v>
      </c>
      <c r="M15" s="61">
        <f t="shared" si="3"/>
        <v>0</v>
      </c>
    </row>
    <row r="16" spans="1:13" x14ac:dyDescent="0.3">
      <c r="A16" s="21">
        <v>3.2</v>
      </c>
      <c r="B16" s="20" t="s">
        <v>90</v>
      </c>
      <c r="C16" s="21">
        <v>3</v>
      </c>
      <c r="D16" s="21">
        <v>0</v>
      </c>
      <c r="E16" s="23">
        <v>340000</v>
      </c>
      <c r="F16" s="23">
        <v>90000</v>
      </c>
      <c r="G16" s="23">
        <v>0</v>
      </c>
      <c r="H16" s="23">
        <v>150000</v>
      </c>
      <c r="I16" s="23">
        <v>0</v>
      </c>
      <c r="J16" s="23">
        <f t="shared" si="0"/>
        <v>240000</v>
      </c>
      <c r="K16" s="23">
        <f t="shared" si="1"/>
        <v>0</v>
      </c>
      <c r="L16" s="64">
        <f t="shared" si="2"/>
        <v>70.588235294117652</v>
      </c>
      <c r="M16" s="64">
        <f t="shared" si="3"/>
        <v>0</v>
      </c>
    </row>
    <row r="17" spans="1:13" x14ac:dyDescent="0.3">
      <c r="A17" s="53">
        <v>4</v>
      </c>
      <c r="B17" s="56" t="s">
        <v>13</v>
      </c>
      <c r="C17" s="53">
        <v>4</v>
      </c>
      <c r="D17" s="53">
        <v>1</v>
      </c>
      <c r="E17" s="8">
        <v>412177</v>
      </c>
      <c r="F17" s="8">
        <v>0</v>
      </c>
      <c r="G17" s="8">
        <v>0</v>
      </c>
      <c r="H17" s="8">
        <v>0</v>
      </c>
      <c r="I17" s="8">
        <v>13831.5</v>
      </c>
      <c r="J17" s="8">
        <f t="shared" si="0"/>
        <v>0</v>
      </c>
      <c r="K17" s="8">
        <f t="shared" si="1"/>
        <v>13831.5</v>
      </c>
      <c r="L17" s="58">
        <f t="shared" si="2"/>
        <v>0</v>
      </c>
      <c r="M17" s="58">
        <f t="shared" si="3"/>
        <v>3.3557185383949131</v>
      </c>
    </row>
    <row r="18" spans="1:13" x14ac:dyDescent="0.3">
      <c r="A18" s="13">
        <v>4.0999999999999996</v>
      </c>
      <c r="B18" s="12" t="s">
        <v>6</v>
      </c>
      <c r="C18" s="13">
        <v>1</v>
      </c>
      <c r="D18" s="13">
        <v>1</v>
      </c>
      <c r="E18" s="15">
        <v>269489</v>
      </c>
      <c r="F18" s="15">
        <v>0</v>
      </c>
      <c r="G18" s="15">
        <v>0</v>
      </c>
      <c r="H18" s="15">
        <v>0</v>
      </c>
      <c r="I18" s="15">
        <v>13831.5</v>
      </c>
      <c r="J18" s="15">
        <f t="shared" si="0"/>
        <v>0</v>
      </c>
      <c r="K18" s="15">
        <f t="shared" si="1"/>
        <v>13831.5</v>
      </c>
      <c r="L18" s="61">
        <f t="shared" si="2"/>
        <v>0</v>
      </c>
      <c r="M18" s="61">
        <f t="shared" si="3"/>
        <v>5.1324914931592751</v>
      </c>
    </row>
    <row r="19" spans="1:13" x14ac:dyDescent="0.3">
      <c r="A19" s="17">
        <v>4.2</v>
      </c>
      <c r="B19" s="16" t="s">
        <v>99</v>
      </c>
      <c r="C19" s="17">
        <v>1</v>
      </c>
      <c r="D19" s="17">
        <v>0</v>
      </c>
      <c r="E19" s="19">
        <v>120000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0"/>
        <v>0</v>
      </c>
      <c r="K19" s="19">
        <f t="shared" si="1"/>
        <v>0</v>
      </c>
      <c r="L19" s="62">
        <f t="shared" si="2"/>
        <v>0</v>
      </c>
      <c r="M19" s="62">
        <f t="shared" si="3"/>
        <v>0</v>
      </c>
    </row>
    <row r="20" spans="1:13" x14ac:dyDescent="0.3">
      <c r="A20" s="17">
        <v>4.3</v>
      </c>
      <c r="B20" s="30" t="s">
        <v>17</v>
      </c>
      <c r="C20" s="29">
        <v>1</v>
      </c>
      <c r="D20" s="29">
        <v>0</v>
      </c>
      <c r="E20" s="32">
        <v>12688</v>
      </c>
      <c r="F20" s="32">
        <v>0</v>
      </c>
      <c r="G20" s="32">
        <v>0</v>
      </c>
      <c r="H20" s="32">
        <v>0</v>
      </c>
      <c r="I20" s="32">
        <v>0</v>
      </c>
      <c r="J20" s="32">
        <f t="shared" si="0"/>
        <v>0</v>
      </c>
      <c r="K20" s="32">
        <f t="shared" si="1"/>
        <v>0</v>
      </c>
      <c r="L20" s="69">
        <f t="shared" si="2"/>
        <v>0</v>
      </c>
      <c r="M20" s="69">
        <f t="shared" si="3"/>
        <v>0</v>
      </c>
    </row>
    <row r="21" spans="1:13" x14ac:dyDescent="0.3">
      <c r="A21" s="21">
        <v>4.4000000000000004</v>
      </c>
      <c r="B21" s="20" t="s">
        <v>22</v>
      </c>
      <c r="C21" s="21">
        <v>1</v>
      </c>
      <c r="D21" s="21">
        <v>0</v>
      </c>
      <c r="E21" s="23">
        <v>10000</v>
      </c>
      <c r="F21" s="23">
        <v>0</v>
      </c>
      <c r="G21" s="23">
        <v>0</v>
      </c>
      <c r="H21" s="23">
        <v>0</v>
      </c>
      <c r="I21" s="23">
        <v>0</v>
      </c>
      <c r="J21" s="23">
        <f t="shared" si="0"/>
        <v>0</v>
      </c>
      <c r="K21" s="23">
        <f t="shared" si="1"/>
        <v>0</v>
      </c>
      <c r="L21" s="64">
        <f t="shared" si="2"/>
        <v>0</v>
      </c>
      <c r="M21" s="64">
        <f t="shared" si="3"/>
        <v>0</v>
      </c>
    </row>
    <row r="22" spans="1:13" x14ac:dyDescent="0.3">
      <c r="A22" s="53">
        <v>5</v>
      </c>
      <c r="B22" s="56" t="s">
        <v>25</v>
      </c>
      <c r="C22" s="53">
        <v>11</v>
      </c>
      <c r="D22" s="53">
        <v>1</v>
      </c>
      <c r="E22" s="8">
        <v>1010350</v>
      </c>
      <c r="F22" s="8">
        <v>56400</v>
      </c>
      <c r="G22" s="8">
        <v>0</v>
      </c>
      <c r="H22" s="8">
        <v>184930</v>
      </c>
      <c r="I22" s="8">
        <v>21670</v>
      </c>
      <c r="J22" s="8">
        <f t="shared" si="0"/>
        <v>241330</v>
      </c>
      <c r="K22" s="8">
        <f t="shared" si="1"/>
        <v>21670</v>
      </c>
      <c r="L22" s="58">
        <f t="shared" si="2"/>
        <v>23.885782154698866</v>
      </c>
      <c r="M22" s="58">
        <f t="shared" si="3"/>
        <v>2.144801306477953</v>
      </c>
    </row>
    <row r="23" spans="1:13" x14ac:dyDescent="0.3">
      <c r="A23" s="25">
        <v>5.0999999999999996</v>
      </c>
      <c r="B23" s="26" t="s">
        <v>6</v>
      </c>
      <c r="C23" s="25">
        <v>1</v>
      </c>
      <c r="D23" s="25">
        <v>0</v>
      </c>
      <c r="E23" s="28">
        <v>11758</v>
      </c>
      <c r="F23" s="28">
        <v>0</v>
      </c>
      <c r="G23" s="28">
        <v>0</v>
      </c>
      <c r="H23" s="28">
        <v>10000</v>
      </c>
      <c r="I23" s="28">
        <v>0</v>
      </c>
      <c r="J23" s="28">
        <f t="shared" si="0"/>
        <v>10000</v>
      </c>
      <c r="K23" s="28">
        <f t="shared" si="1"/>
        <v>0</v>
      </c>
      <c r="L23" s="68">
        <f t="shared" si="2"/>
        <v>85.048477632250382</v>
      </c>
      <c r="M23" s="68">
        <f t="shared" si="3"/>
        <v>0</v>
      </c>
    </row>
    <row r="24" spans="1:13" x14ac:dyDescent="0.3">
      <c r="A24" s="29">
        <v>5.2</v>
      </c>
      <c r="B24" s="30" t="s">
        <v>26</v>
      </c>
      <c r="C24" s="29">
        <v>1</v>
      </c>
      <c r="D24" s="29">
        <v>0</v>
      </c>
      <c r="E24" s="32">
        <v>50000</v>
      </c>
      <c r="F24" s="32">
        <v>0</v>
      </c>
      <c r="G24" s="32">
        <v>0</v>
      </c>
      <c r="H24" s="32">
        <v>47500</v>
      </c>
      <c r="I24" s="32">
        <v>0</v>
      </c>
      <c r="J24" s="32">
        <f t="shared" si="0"/>
        <v>47500</v>
      </c>
      <c r="K24" s="32">
        <f t="shared" si="1"/>
        <v>0</v>
      </c>
      <c r="L24" s="69">
        <f t="shared" si="2"/>
        <v>95</v>
      </c>
      <c r="M24" s="69">
        <f t="shared" si="3"/>
        <v>0</v>
      </c>
    </row>
    <row r="25" spans="1:13" x14ac:dyDescent="0.3">
      <c r="A25" s="29">
        <v>5.3</v>
      </c>
      <c r="B25" s="30" t="s">
        <v>91</v>
      </c>
      <c r="C25" s="29">
        <v>1</v>
      </c>
      <c r="D25" s="29">
        <v>0</v>
      </c>
      <c r="E25" s="32">
        <v>52540</v>
      </c>
      <c r="F25" s="32">
        <v>0</v>
      </c>
      <c r="G25" s="32">
        <v>0</v>
      </c>
      <c r="H25" s="32">
        <v>3930</v>
      </c>
      <c r="I25" s="32">
        <v>0</v>
      </c>
      <c r="J25" s="32">
        <f t="shared" si="0"/>
        <v>3930</v>
      </c>
      <c r="K25" s="32">
        <f t="shared" si="1"/>
        <v>0</v>
      </c>
      <c r="L25" s="69">
        <f t="shared" si="2"/>
        <v>7.4800152264940998</v>
      </c>
      <c r="M25" s="69">
        <f t="shared" si="3"/>
        <v>0</v>
      </c>
    </row>
    <row r="26" spans="1:13" x14ac:dyDescent="0.3">
      <c r="A26" s="29">
        <v>5.4</v>
      </c>
      <c r="B26" s="30" t="s">
        <v>112</v>
      </c>
      <c r="C26" s="29">
        <v>1</v>
      </c>
      <c r="D26" s="29">
        <v>1</v>
      </c>
      <c r="E26" s="32">
        <v>96267</v>
      </c>
      <c r="F26" s="32">
        <v>20000</v>
      </c>
      <c r="G26" s="32">
        <v>0</v>
      </c>
      <c r="H26" s="32">
        <v>10000</v>
      </c>
      <c r="I26" s="32">
        <v>21670</v>
      </c>
      <c r="J26" s="32">
        <f t="shared" si="0"/>
        <v>30000</v>
      </c>
      <c r="K26" s="32">
        <f t="shared" si="1"/>
        <v>21670</v>
      </c>
      <c r="L26" s="69">
        <f t="shared" si="2"/>
        <v>31.163326996790179</v>
      </c>
      <c r="M26" s="69">
        <f t="shared" si="3"/>
        <v>22.510309867348106</v>
      </c>
    </row>
    <row r="27" spans="1:13" x14ac:dyDescent="0.3">
      <c r="A27" s="29">
        <v>5.5</v>
      </c>
      <c r="B27" s="30" t="s">
        <v>27</v>
      </c>
      <c r="C27" s="29">
        <v>1</v>
      </c>
      <c r="D27" s="29">
        <v>0</v>
      </c>
      <c r="E27" s="32">
        <v>15942</v>
      </c>
      <c r="F27" s="32">
        <v>5900</v>
      </c>
      <c r="G27" s="32">
        <v>0</v>
      </c>
      <c r="H27" s="32">
        <v>0</v>
      </c>
      <c r="I27" s="32">
        <v>0</v>
      </c>
      <c r="J27" s="32">
        <f t="shared" si="0"/>
        <v>5900</v>
      </c>
      <c r="K27" s="32">
        <f t="shared" si="1"/>
        <v>0</v>
      </c>
      <c r="L27" s="69">
        <f t="shared" si="2"/>
        <v>37.00915819846945</v>
      </c>
      <c r="M27" s="69">
        <f t="shared" si="3"/>
        <v>0</v>
      </c>
    </row>
    <row r="28" spans="1:13" x14ac:dyDescent="0.3">
      <c r="A28" s="29">
        <v>5.6</v>
      </c>
      <c r="B28" s="30" t="s">
        <v>50</v>
      </c>
      <c r="C28" s="29">
        <v>1</v>
      </c>
      <c r="D28" s="29">
        <v>0</v>
      </c>
      <c r="E28" s="32">
        <v>36000</v>
      </c>
      <c r="F28" s="32">
        <v>0</v>
      </c>
      <c r="G28" s="32">
        <v>0</v>
      </c>
      <c r="H28" s="32">
        <v>6000</v>
      </c>
      <c r="I28" s="32">
        <v>0</v>
      </c>
      <c r="J28" s="32">
        <f t="shared" si="0"/>
        <v>6000</v>
      </c>
      <c r="K28" s="32">
        <f t="shared" si="1"/>
        <v>0</v>
      </c>
      <c r="L28" s="69">
        <f t="shared" si="2"/>
        <v>16.666666666666668</v>
      </c>
      <c r="M28" s="69">
        <f t="shared" si="3"/>
        <v>0</v>
      </c>
    </row>
    <row r="29" spans="1:13" x14ac:dyDescent="0.3">
      <c r="A29" s="29">
        <v>5.7</v>
      </c>
      <c r="B29" s="30" t="s">
        <v>28</v>
      </c>
      <c r="C29" s="29">
        <v>1</v>
      </c>
      <c r="D29" s="29">
        <v>0</v>
      </c>
      <c r="E29" s="32">
        <v>164429</v>
      </c>
      <c r="F29" s="32">
        <v>2500</v>
      </c>
      <c r="G29" s="32">
        <v>0</v>
      </c>
      <c r="H29" s="32">
        <v>5000</v>
      </c>
      <c r="I29" s="32">
        <v>0</v>
      </c>
      <c r="J29" s="32">
        <f t="shared" si="0"/>
        <v>7500</v>
      </c>
      <c r="K29" s="32">
        <f t="shared" si="1"/>
        <v>0</v>
      </c>
      <c r="L29" s="69">
        <f t="shared" si="2"/>
        <v>4.5612391974651674</v>
      </c>
      <c r="M29" s="69">
        <f t="shared" si="3"/>
        <v>0</v>
      </c>
    </row>
    <row r="30" spans="1:13" x14ac:dyDescent="0.3">
      <c r="A30" s="29">
        <v>5.8</v>
      </c>
      <c r="B30" s="30" t="s">
        <v>29</v>
      </c>
      <c r="C30" s="29">
        <v>1</v>
      </c>
      <c r="D30" s="29">
        <v>0</v>
      </c>
      <c r="E30" s="32">
        <v>213675</v>
      </c>
      <c r="F30" s="32">
        <v>28000</v>
      </c>
      <c r="G30" s="32">
        <v>0</v>
      </c>
      <c r="H30" s="32">
        <v>35000</v>
      </c>
      <c r="I30" s="32">
        <v>0</v>
      </c>
      <c r="J30" s="32">
        <f t="shared" si="0"/>
        <v>63000</v>
      </c>
      <c r="K30" s="32">
        <f t="shared" si="1"/>
        <v>0</v>
      </c>
      <c r="L30" s="69">
        <f t="shared" si="2"/>
        <v>29.484029484029485</v>
      </c>
      <c r="M30" s="69">
        <f t="shared" si="3"/>
        <v>0</v>
      </c>
    </row>
    <row r="31" spans="1:13" x14ac:dyDescent="0.3">
      <c r="A31" s="29">
        <v>5.9</v>
      </c>
      <c r="B31" s="30" t="s">
        <v>30</v>
      </c>
      <c r="C31" s="29">
        <v>1</v>
      </c>
      <c r="D31" s="29">
        <v>0</v>
      </c>
      <c r="E31" s="32">
        <v>89827</v>
      </c>
      <c r="F31" s="32">
        <v>0</v>
      </c>
      <c r="G31" s="32">
        <v>0</v>
      </c>
      <c r="H31" s="32">
        <v>8000</v>
      </c>
      <c r="I31" s="32">
        <v>0</v>
      </c>
      <c r="J31" s="32">
        <f t="shared" si="0"/>
        <v>8000</v>
      </c>
      <c r="K31" s="32">
        <f t="shared" si="1"/>
        <v>0</v>
      </c>
      <c r="L31" s="69">
        <f t="shared" si="2"/>
        <v>8.9060082157925784</v>
      </c>
      <c r="M31" s="69">
        <f t="shared" si="3"/>
        <v>0</v>
      </c>
    </row>
    <row r="32" spans="1:13" x14ac:dyDescent="0.3">
      <c r="A32" s="72">
        <v>5.0999999999999996</v>
      </c>
      <c r="B32" s="30" t="s">
        <v>31</v>
      </c>
      <c r="C32" s="29">
        <v>1</v>
      </c>
      <c r="D32" s="29">
        <v>0</v>
      </c>
      <c r="E32" s="32">
        <v>94453</v>
      </c>
      <c r="F32" s="32">
        <v>0</v>
      </c>
      <c r="G32" s="32">
        <v>0</v>
      </c>
      <c r="H32" s="32">
        <v>18000</v>
      </c>
      <c r="I32" s="32">
        <v>0</v>
      </c>
      <c r="J32" s="32">
        <f t="shared" si="0"/>
        <v>18000</v>
      </c>
      <c r="K32" s="32">
        <f t="shared" si="1"/>
        <v>0</v>
      </c>
      <c r="L32" s="69">
        <f t="shared" si="2"/>
        <v>19.057097180608345</v>
      </c>
      <c r="M32" s="69">
        <f t="shared" si="3"/>
        <v>0</v>
      </c>
    </row>
    <row r="33" spans="1:13" x14ac:dyDescent="0.3">
      <c r="A33" s="33">
        <v>5.1100000000000003</v>
      </c>
      <c r="B33" s="34" t="s">
        <v>93</v>
      </c>
      <c r="C33" s="33">
        <v>1</v>
      </c>
      <c r="D33" s="33">
        <v>0</v>
      </c>
      <c r="E33" s="36">
        <v>185459</v>
      </c>
      <c r="F33" s="36">
        <v>0</v>
      </c>
      <c r="G33" s="36">
        <v>0</v>
      </c>
      <c r="H33" s="36">
        <v>41500</v>
      </c>
      <c r="I33" s="36">
        <v>0</v>
      </c>
      <c r="J33" s="36">
        <f t="shared" si="0"/>
        <v>41500</v>
      </c>
      <c r="K33" s="36">
        <f t="shared" si="1"/>
        <v>0</v>
      </c>
      <c r="L33" s="71">
        <f t="shared" si="2"/>
        <v>22.376913495705249</v>
      </c>
      <c r="M33" s="71">
        <f t="shared" si="3"/>
        <v>0</v>
      </c>
    </row>
    <row r="34" spans="1:13" x14ac:dyDescent="0.3">
      <c r="A34" s="53">
        <v>6</v>
      </c>
      <c r="B34" s="56" t="s">
        <v>32</v>
      </c>
      <c r="C34" s="53">
        <v>9</v>
      </c>
      <c r="D34" s="53">
        <v>5</v>
      </c>
      <c r="E34" s="8">
        <v>1310350</v>
      </c>
      <c r="F34" s="8">
        <v>10000</v>
      </c>
      <c r="G34" s="8">
        <v>0</v>
      </c>
      <c r="H34" s="8">
        <v>128356</v>
      </c>
      <c r="I34" s="8">
        <v>49404</v>
      </c>
      <c r="J34" s="8">
        <f t="shared" si="0"/>
        <v>138356</v>
      </c>
      <c r="K34" s="8">
        <f t="shared" si="1"/>
        <v>49404</v>
      </c>
      <c r="L34" s="58">
        <f t="shared" si="2"/>
        <v>10.558705689319648</v>
      </c>
      <c r="M34" s="58">
        <f t="shared" si="3"/>
        <v>3.770290380432709</v>
      </c>
    </row>
    <row r="35" spans="1:13" x14ac:dyDescent="0.3">
      <c r="A35" s="13">
        <v>6.1</v>
      </c>
      <c r="B35" s="12" t="s">
        <v>6</v>
      </c>
      <c r="C35" s="13">
        <v>3</v>
      </c>
      <c r="D35" s="13">
        <v>1</v>
      </c>
      <c r="E35" s="15">
        <v>450750</v>
      </c>
      <c r="F35" s="15">
        <v>10000</v>
      </c>
      <c r="G35" s="15">
        <v>0</v>
      </c>
      <c r="H35" s="15">
        <v>49916</v>
      </c>
      <c r="I35" s="15">
        <v>6784</v>
      </c>
      <c r="J35" s="15">
        <f t="shared" si="0"/>
        <v>59916</v>
      </c>
      <c r="K35" s="15">
        <f t="shared" si="1"/>
        <v>6784</v>
      </c>
      <c r="L35" s="61">
        <f t="shared" si="2"/>
        <v>13.292512479201331</v>
      </c>
      <c r="M35" s="61">
        <f t="shared" si="3"/>
        <v>1.505047143649473</v>
      </c>
    </row>
    <row r="36" spans="1:13" x14ac:dyDescent="0.3">
      <c r="A36" s="17">
        <v>6.2</v>
      </c>
      <c r="B36" s="16" t="s">
        <v>50</v>
      </c>
      <c r="C36" s="17">
        <v>2</v>
      </c>
      <c r="D36" s="17">
        <v>1</v>
      </c>
      <c r="E36" s="19">
        <v>116000</v>
      </c>
      <c r="F36" s="19">
        <v>0</v>
      </c>
      <c r="G36" s="19">
        <v>0</v>
      </c>
      <c r="H36" s="19">
        <v>11000</v>
      </c>
      <c r="I36" s="19">
        <v>2000</v>
      </c>
      <c r="J36" s="19">
        <f t="shared" si="0"/>
        <v>11000</v>
      </c>
      <c r="K36" s="19">
        <f t="shared" si="1"/>
        <v>2000</v>
      </c>
      <c r="L36" s="62">
        <f t="shared" si="2"/>
        <v>9.4827586206896548</v>
      </c>
      <c r="M36" s="62">
        <f t="shared" si="3"/>
        <v>1.7241379310344827</v>
      </c>
    </row>
    <row r="37" spans="1:13" x14ac:dyDescent="0.3">
      <c r="A37" s="17">
        <v>6.3</v>
      </c>
      <c r="B37" s="16" t="s">
        <v>33</v>
      </c>
      <c r="C37" s="17">
        <v>1</v>
      </c>
      <c r="D37" s="17">
        <v>1</v>
      </c>
      <c r="E37" s="19">
        <v>212500</v>
      </c>
      <c r="F37" s="19">
        <v>0</v>
      </c>
      <c r="G37" s="19">
        <v>0</v>
      </c>
      <c r="H37" s="19">
        <v>22440</v>
      </c>
      <c r="I37" s="19">
        <v>4950</v>
      </c>
      <c r="J37" s="19">
        <f t="shared" si="0"/>
        <v>22440</v>
      </c>
      <c r="K37" s="19">
        <f t="shared" si="1"/>
        <v>4950</v>
      </c>
      <c r="L37" s="62">
        <f t="shared" si="2"/>
        <v>10.56</v>
      </c>
      <c r="M37" s="62">
        <f t="shared" si="3"/>
        <v>2.3294117647058825</v>
      </c>
    </row>
    <row r="38" spans="1:13" x14ac:dyDescent="0.3">
      <c r="A38" s="17">
        <v>6.4</v>
      </c>
      <c r="B38" s="16" t="s">
        <v>34</v>
      </c>
      <c r="C38" s="17">
        <v>1</v>
      </c>
      <c r="D38" s="17">
        <v>1</v>
      </c>
      <c r="E38" s="19">
        <v>326300</v>
      </c>
      <c r="F38" s="19">
        <v>0</v>
      </c>
      <c r="G38" s="19">
        <v>0</v>
      </c>
      <c r="H38" s="19">
        <v>45000</v>
      </c>
      <c r="I38" s="19">
        <v>33150</v>
      </c>
      <c r="J38" s="19">
        <f t="shared" si="0"/>
        <v>45000</v>
      </c>
      <c r="K38" s="19">
        <f t="shared" si="1"/>
        <v>33150</v>
      </c>
      <c r="L38" s="62">
        <f t="shared" si="2"/>
        <v>13.790989886607417</v>
      </c>
      <c r="M38" s="62">
        <f t="shared" si="3"/>
        <v>10.159362549800797</v>
      </c>
    </row>
    <row r="39" spans="1:13" x14ac:dyDescent="0.3">
      <c r="A39" s="17">
        <v>6.5</v>
      </c>
      <c r="B39" s="16" t="s">
        <v>35</v>
      </c>
      <c r="C39" s="17">
        <v>1</v>
      </c>
      <c r="D39" s="17">
        <v>0</v>
      </c>
      <c r="E39" s="19">
        <v>182100</v>
      </c>
      <c r="F39" s="19">
        <v>0</v>
      </c>
      <c r="G39" s="19">
        <v>0</v>
      </c>
      <c r="H39" s="19">
        <v>0</v>
      </c>
      <c r="I39" s="19">
        <v>0</v>
      </c>
      <c r="J39" s="19">
        <f t="shared" si="0"/>
        <v>0</v>
      </c>
      <c r="K39" s="19">
        <f t="shared" si="1"/>
        <v>0</v>
      </c>
      <c r="L39" s="62">
        <f t="shared" si="2"/>
        <v>0</v>
      </c>
      <c r="M39" s="62">
        <f t="shared" si="3"/>
        <v>0</v>
      </c>
    </row>
    <row r="40" spans="1:13" x14ac:dyDescent="0.3">
      <c r="A40" s="21">
        <v>6.6</v>
      </c>
      <c r="B40" s="20" t="s">
        <v>23</v>
      </c>
      <c r="C40" s="21">
        <v>1</v>
      </c>
      <c r="D40" s="21">
        <v>1</v>
      </c>
      <c r="E40" s="23">
        <v>22700</v>
      </c>
      <c r="F40" s="23">
        <v>0</v>
      </c>
      <c r="G40" s="23">
        <v>0</v>
      </c>
      <c r="H40" s="23">
        <v>0</v>
      </c>
      <c r="I40" s="23">
        <v>2520</v>
      </c>
      <c r="J40" s="23">
        <f t="shared" si="0"/>
        <v>0</v>
      </c>
      <c r="K40" s="23">
        <f t="shared" si="1"/>
        <v>2520</v>
      </c>
      <c r="L40" s="64">
        <f t="shared" si="2"/>
        <v>0</v>
      </c>
      <c r="M40" s="64">
        <f t="shared" si="3"/>
        <v>11.101321585903083</v>
      </c>
    </row>
    <row r="41" spans="1:13" x14ac:dyDescent="0.3">
      <c r="A41" s="53">
        <v>7</v>
      </c>
      <c r="B41" s="56" t="s">
        <v>37</v>
      </c>
      <c r="C41" s="53">
        <v>4</v>
      </c>
      <c r="D41" s="53">
        <v>2</v>
      </c>
      <c r="E41" s="8">
        <v>1139700</v>
      </c>
      <c r="F41" s="8">
        <v>114890</v>
      </c>
      <c r="G41" s="8">
        <v>86820</v>
      </c>
      <c r="H41" s="8">
        <v>174060</v>
      </c>
      <c r="I41" s="8">
        <v>51120</v>
      </c>
      <c r="J41" s="8">
        <f t="shared" si="0"/>
        <v>288950</v>
      </c>
      <c r="K41" s="8">
        <f t="shared" si="1"/>
        <v>137940</v>
      </c>
      <c r="L41" s="58">
        <f t="shared" si="2"/>
        <v>25.353163113099939</v>
      </c>
      <c r="M41" s="58">
        <f t="shared" si="3"/>
        <v>12.103185048697025</v>
      </c>
    </row>
    <row r="42" spans="1:13" x14ac:dyDescent="0.3">
      <c r="A42" s="13">
        <v>7.1</v>
      </c>
      <c r="B42" s="12" t="s">
        <v>6</v>
      </c>
      <c r="C42" s="13">
        <v>2</v>
      </c>
      <c r="D42" s="13">
        <v>1</v>
      </c>
      <c r="E42" s="15">
        <v>216475</v>
      </c>
      <c r="F42" s="15">
        <v>0</v>
      </c>
      <c r="G42" s="15">
        <v>17470</v>
      </c>
      <c r="H42" s="15">
        <v>43000</v>
      </c>
      <c r="I42" s="15">
        <v>0</v>
      </c>
      <c r="J42" s="15">
        <f t="shared" si="0"/>
        <v>43000</v>
      </c>
      <c r="K42" s="15">
        <f t="shared" si="1"/>
        <v>17470</v>
      </c>
      <c r="L42" s="61">
        <f t="shared" si="2"/>
        <v>19.863725603418409</v>
      </c>
      <c r="M42" s="61">
        <f t="shared" si="3"/>
        <v>8.0702159602725487</v>
      </c>
    </row>
    <row r="43" spans="1:13" x14ac:dyDescent="0.3">
      <c r="A43" s="21">
        <v>7.2</v>
      </c>
      <c r="B43" s="20" t="s">
        <v>26</v>
      </c>
      <c r="C43" s="21">
        <v>2</v>
      </c>
      <c r="D43" s="21">
        <v>1</v>
      </c>
      <c r="E43" s="23">
        <v>923225</v>
      </c>
      <c r="F43" s="23">
        <v>114890</v>
      </c>
      <c r="G43" s="23">
        <v>69350</v>
      </c>
      <c r="H43" s="23">
        <v>131060</v>
      </c>
      <c r="I43" s="23">
        <v>51120</v>
      </c>
      <c r="J43" s="23">
        <f t="shared" si="0"/>
        <v>245950</v>
      </c>
      <c r="K43" s="23">
        <f t="shared" si="1"/>
        <v>120470</v>
      </c>
      <c r="L43" s="64">
        <f t="shared" si="2"/>
        <v>26.640309783638873</v>
      </c>
      <c r="M43" s="64">
        <f t="shared" si="3"/>
        <v>13.048823417910043</v>
      </c>
    </row>
    <row r="44" spans="1:13" x14ac:dyDescent="0.3">
      <c r="A44" s="53">
        <v>8</v>
      </c>
      <c r="B44" s="56" t="s">
        <v>39</v>
      </c>
      <c r="C44" s="53">
        <v>4</v>
      </c>
      <c r="D44" s="53">
        <v>2</v>
      </c>
      <c r="E44" s="8">
        <v>1225250</v>
      </c>
      <c r="F44" s="8">
        <v>51250</v>
      </c>
      <c r="G44" s="8">
        <v>0</v>
      </c>
      <c r="H44" s="8">
        <v>125250</v>
      </c>
      <c r="I44" s="8">
        <v>86654</v>
      </c>
      <c r="J44" s="8">
        <f t="shared" si="0"/>
        <v>176500</v>
      </c>
      <c r="K44" s="8">
        <f t="shared" si="1"/>
        <v>86654</v>
      </c>
      <c r="L44" s="58">
        <f t="shared" si="2"/>
        <v>14.405223423791064</v>
      </c>
      <c r="M44" s="58">
        <f t="shared" si="3"/>
        <v>7.0723525811058972</v>
      </c>
    </row>
    <row r="45" spans="1:13" x14ac:dyDescent="0.3">
      <c r="A45" s="13">
        <v>8.1</v>
      </c>
      <c r="B45" s="12" t="s">
        <v>6</v>
      </c>
      <c r="C45" s="13">
        <v>2</v>
      </c>
      <c r="D45" s="13">
        <v>1</v>
      </c>
      <c r="E45" s="15">
        <v>935250</v>
      </c>
      <c r="F45" s="15">
        <v>50000</v>
      </c>
      <c r="G45" s="15">
        <v>0</v>
      </c>
      <c r="H45" s="15">
        <v>104000</v>
      </c>
      <c r="I45" s="15">
        <v>68654</v>
      </c>
      <c r="J45" s="15">
        <f t="shared" si="0"/>
        <v>154000</v>
      </c>
      <c r="K45" s="15">
        <f t="shared" si="1"/>
        <v>68654</v>
      </c>
      <c r="L45" s="61">
        <f t="shared" si="2"/>
        <v>16.466185511895215</v>
      </c>
      <c r="M45" s="61">
        <f t="shared" si="3"/>
        <v>7.340711039828923</v>
      </c>
    </row>
    <row r="46" spans="1:13" x14ac:dyDescent="0.3">
      <c r="A46" s="17">
        <v>8.1999999999999993</v>
      </c>
      <c r="B46" s="16" t="s">
        <v>26</v>
      </c>
      <c r="C46" s="17">
        <v>1</v>
      </c>
      <c r="D46" s="17">
        <v>1</v>
      </c>
      <c r="E46" s="19">
        <v>160000</v>
      </c>
      <c r="F46" s="19">
        <v>1250</v>
      </c>
      <c r="G46" s="19">
        <v>0</v>
      </c>
      <c r="H46" s="19">
        <v>21250</v>
      </c>
      <c r="I46" s="19">
        <v>18000</v>
      </c>
      <c r="J46" s="19">
        <f t="shared" si="0"/>
        <v>22500</v>
      </c>
      <c r="K46" s="19">
        <f t="shared" si="1"/>
        <v>18000</v>
      </c>
      <c r="L46" s="62">
        <f t="shared" si="2"/>
        <v>14.0625</v>
      </c>
      <c r="M46" s="62">
        <f t="shared" si="3"/>
        <v>11.25</v>
      </c>
    </row>
    <row r="47" spans="1:13" x14ac:dyDescent="0.3">
      <c r="A47" s="21">
        <v>8.3000000000000007</v>
      </c>
      <c r="B47" s="20" t="s">
        <v>50</v>
      </c>
      <c r="C47" s="21">
        <v>1</v>
      </c>
      <c r="D47" s="21">
        <v>0</v>
      </c>
      <c r="E47" s="23">
        <v>130000</v>
      </c>
      <c r="F47" s="23">
        <v>0</v>
      </c>
      <c r="G47" s="23">
        <v>0</v>
      </c>
      <c r="H47" s="23">
        <v>0</v>
      </c>
      <c r="I47" s="23">
        <v>0</v>
      </c>
      <c r="J47" s="23">
        <f t="shared" si="0"/>
        <v>0</v>
      </c>
      <c r="K47" s="23">
        <f t="shared" si="1"/>
        <v>0</v>
      </c>
      <c r="L47" s="64">
        <f t="shared" si="2"/>
        <v>0</v>
      </c>
      <c r="M47" s="64">
        <f t="shared" si="3"/>
        <v>0</v>
      </c>
    </row>
    <row r="48" spans="1:13" x14ac:dyDescent="0.3">
      <c r="A48" s="53">
        <v>9</v>
      </c>
      <c r="B48" s="56" t="s">
        <v>44</v>
      </c>
      <c r="C48" s="53">
        <v>18</v>
      </c>
      <c r="D48" s="53">
        <v>2</v>
      </c>
      <c r="E48" s="8">
        <v>2837815</v>
      </c>
      <c r="F48" s="8">
        <v>4000</v>
      </c>
      <c r="G48" s="8">
        <v>1590</v>
      </c>
      <c r="H48" s="8">
        <v>192300</v>
      </c>
      <c r="I48" s="8">
        <v>19516</v>
      </c>
      <c r="J48" s="8">
        <f t="shared" si="0"/>
        <v>196300</v>
      </c>
      <c r="K48" s="8">
        <f t="shared" si="1"/>
        <v>21106</v>
      </c>
      <c r="L48" s="58">
        <f t="shared" si="2"/>
        <v>6.9172937629831406</v>
      </c>
      <c r="M48" s="58">
        <f t="shared" si="3"/>
        <v>0.74374122344127436</v>
      </c>
    </row>
    <row r="49" spans="1:13" x14ac:dyDescent="0.3">
      <c r="A49" s="25">
        <v>9.1</v>
      </c>
      <c r="B49" s="26" t="s">
        <v>6</v>
      </c>
      <c r="C49" s="25">
        <v>3</v>
      </c>
      <c r="D49" s="25">
        <v>0</v>
      </c>
      <c r="E49" s="28">
        <v>273525</v>
      </c>
      <c r="F49" s="28">
        <v>0</v>
      </c>
      <c r="G49" s="28">
        <v>0</v>
      </c>
      <c r="H49" s="28">
        <v>45000</v>
      </c>
      <c r="I49" s="28">
        <v>0</v>
      </c>
      <c r="J49" s="28">
        <f t="shared" si="0"/>
        <v>45000</v>
      </c>
      <c r="K49" s="28">
        <f t="shared" si="1"/>
        <v>0</v>
      </c>
      <c r="L49" s="68">
        <f t="shared" si="2"/>
        <v>16.451878256100905</v>
      </c>
      <c r="M49" s="68">
        <f t="shared" si="3"/>
        <v>0</v>
      </c>
    </row>
    <row r="50" spans="1:13" x14ac:dyDescent="0.3">
      <c r="A50" s="29">
        <v>9.1999999999999993</v>
      </c>
      <c r="B50" s="30" t="s">
        <v>26</v>
      </c>
      <c r="C50" s="29">
        <v>1</v>
      </c>
      <c r="D50" s="29">
        <v>0</v>
      </c>
      <c r="E50" s="32">
        <v>15000</v>
      </c>
      <c r="F50" s="32">
        <v>0</v>
      </c>
      <c r="G50" s="32">
        <v>0</v>
      </c>
      <c r="H50" s="32">
        <v>0</v>
      </c>
      <c r="I50" s="32">
        <v>0</v>
      </c>
      <c r="J50" s="32">
        <f t="shared" si="0"/>
        <v>0</v>
      </c>
      <c r="K50" s="32">
        <f t="shared" si="1"/>
        <v>0</v>
      </c>
      <c r="L50" s="69">
        <f t="shared" si="2"/>
        <v>0</v>
      </c>
      <c r="M50" s="69">
        <f t="shared" si="3"/>
        <v>0</v>
      </c>
    </row>
    <row r="51" spans="1:13" x14ac:dyDescent="0.3">
      <c r="A51" s="29">
        <v>9.3000000000000007</v>
      </c>
      <c r="B51" s="30" t="s">
        <v>45</v>
      </c>
      <c r="C51" s="29">
        <v>1</v>
      </c>
      <c r="D51" s="29">
        <v>0</v>
      </c>
      <c r="E51" s="32">
        <v>118685</v>
      </c>
      <c r="F51" s="32">
        <v>0</v>
      </c>
      <c r="G51" s="32">
        <v>0</v>
      </c>
      <c r="H51" s="32">
        <v>0</v>
      </c>
      <c r="I51" s="32">
        <v>0</v>
      </c>
      <c r="J51" s="32">
        <f t="shared" si="0"/>
        <v>0</v>
      </c>
      <c r="K51" s="32">
        <f t="shared" si="1"/>
        <v>0</v>
      </c>
      <c r="L51" s="69">
        <f t="shared" si="2"/>
        <v>0</v>
      </c>
      <c r="M51" s="69">
        <f t="shared" si="3"/>
        <v>0</v>
      </c>
    </row>
    <row r="52" spans="1:13" x14ac:dyDescent="0.3">
      <c r="A52" s="29">
        <v>9.4</v>
      </c>
      <c r="B52" s="30" t="s">
        <v>46</v>
      </c>
      <c r="C52" s="29">
        <v>1</v>
      </c>
      <c r="D52" s="29">
        <v>0</v>
      </c>
      <c r="E52" s="32">
        <v>136430</v>
      </c>
      <c r="F52" s="32">
        <v>0</v>
      </c>
      <c r="G52" s="32">
        <v>0</v>
      </c>
      <c r="H52" s="32">
        <v>0</v>
      </c>
      <c r="I52" s="32">
        <v>0</v>
      </c>
      <c r="J52" s="32">
        <f t="shared" si="0"/>
        <v>0</v>
      </c>
      <c r="K52" s="32">
        <f t="shared" si="1"/>
        <v>0</v>
      </c>
      <c r="L52" s="69">
        <f t="shared" si="2"/>
        <v>0</v>
      </c>
      <c r="M52" s="69">
        <f t="shared" si="3"/>
        <v>0</v>
      </c>
    </row>
    <row r="53" spans="1:13" x14ac:dyDescent="0.3">
      <c r="A53" s="29">
        <v>9.5</v>
      </c>
      <c r="B53" s="30" t="s">
        <v>47</v>
      </c>
      <c r="C53" s="29">
        <v>3</v>
      </c>
      <c r="D53" s="29">
        <v>0</v>
      </c>
      <c r="E53" s="32">
        <v>747160</v>
      </c>
      <c r="F53" s="32">
        <v>0</v>
      </c>
      <c r="G53" s="32">
        <v>0</v>
      </c>
      <c r="H53" s="32">
        <v>0</v>
      </c>
      <c r="I53" s="32">
        <v>0</v>
      </c>
      <c r="J53" s="32">
        <f t="shared" si="0"/>
        <v>0</v>
      </c>
      <c r="K53" s="32">
        <f t="shared" si="1"/>
        <v>0</v>
      </c>
      <c r="L53" s="69">
        <f t="shared" si="2"/>
        <v>0</v>
      </c>
      <c r="M53" s="69">
        <f t="shared" si="3"/>
        <v>0</v>
      </c>
    </row>
    <row r="54" spans="1:13" x14ac:dyDescent="0.3">
      <c r="A54" s="29">
        <v>9.6</v>
      </c>
      <c r="B54" s="30" t="s">
        <v>48</v>
      </c>
      <c r="C54" s="29">
        <v>1</v>
      </c>
      <c r="D54" s="29">
        <v>0</v>
      </c>
      <c r="E54" s="32">
        <v>166320</v>
      </c>
      <c r="F54" s="32">
        <v>4000</v>
      </c>
      <c r="G54" s="32">
        <v>0</v>
      </c>
      <c r="H54" s="32">
        <v>104000</v>
      </c>
      <c r="I54" s="32">
        <v>0</v>
      </c>
      <c r="J54" s="32">
        <f t="shared" si="0"/>
        <v>108000</v>
      </c>
      <c r="K54" s="32">
        <f t="shared" si="1"/>
        <v>0</v>
      </c>
      <c r="L54" s="69">
        <f t="shared" si="2"/>
        <v>64.935064935064929</v>
      </c>
      <c r="M54" s="69">
        <f t="shared" si="3"/>
        <v>0</v>
      </c>
    </row>
    <row r="55" spans="1:13" x14ac:dyDescent="0.3">
      <c r="A55" s="29">
        <v>9.7000000000000099</v>
      </c>
      <c r="B55" s="30" t="s">
        <v>16</v>
      </c>
      <c r="C55" s="29">
        <v>2</v>
      </c>
      <c r="D55" s="29">
        <v>0</v>
      </c>
      <c r="E55" s="32">
        <v>270270</v>
      </c>
      <c r="F55" s="32">
        <v>0</v>
      </c>
      <c r="G55" s="32">
        <v>0</v>
      </c>
      <c r="H55" s="32">
        <v>0</v>
      </c>
      <c r="I55" s="32">
        <v>0</v>
      </c>
      <c r="J55" s="32">
        <f t="shared" si="0"/>
        <v>0</v>
      </c>
      <c r="K55" s="32">
        <f t="shared" si="1"/>
        <v>0</v>
      </c>
      <c r="L55" s="69">
        <f t="shared" si="2"/>
        <v>0</v>
      </c>
      <c r="M55" s="69">
        <f t="shared" si="3"/>
        <v>0</v>
      </c>
    </row>
    <row r="56" spans="1:13" x14ac:dyDescent="0.3">
      <c r="A56" s="29">
        <v>9.8000000000000096</v>
      </c>
      <c r="B56" s="30" t="s">
        <v>49</v>
      </c>
      <c r="C56" s="29">
        <v>3</v>
      </c>
      <c r="D56" s="29">
        <v>2</v>
      </c>
      <c r="E56" s="32">
        <v>615680</v>
      </c>
      <c r="F56" s="32">
        <v>0</v>
      </c>
      <c r="G56" s="32">
        <v>1590</v>
      </c>
      <c r="H56" s="32">
        <v>13800</v>
      </c>
      <c r="I56" s="32">
        <v>19516</v>
      </c>
      <c r="J56" s="32">
        <f t="shared" si="0"/>
        <v>13800</v>
      </c>
      <c r="K56" s="32">
        <f t="shared" si="1"/>
        <v>21106</v>
      </c>
      <c r="L56" s="69">
        <f t="shared" si="2"/>
        <v>2.2414241164241164</v>
      </c>
      <c r="M56" s="69">
        <f t="shared" si="3"/>
        <v>3.4280795218295217</v>
      </c>
    </row>
    <row r="57" spans="1:13" x14ac:dyDescent="0.3">
      <c r="A57" s="29">
        <v>9.9000000000000092</v>
      </c>
      <c r="B57" s="30" t="s">
        <v>50</v>
      </c>
      <c r="C57" s="29">
        <v>1</v>
      </c>
      <c r="D57" s="29">
        <v>0</v>
      </c>
      <c r="E57" s="32">
        <v>78000</v>
      </c>
      <c r="F57" s="32">
        <v>0</v>
      </c>
      <c r="G57" s="32">
        <v>0</v>
      </c>
      <c r="H57" s="32">
        <v>16500</v>
      </c>
      <c r="I57" s="32">
        <v>0</v>
      </c>
      <c r="J57" s="32">
        <f t="shared" si="0"/>
        <v>16500</v>
      </c>
      <c r="K57" s="32">
        <f t="shared" si="1"/>
        <v>0</v>
      </c>
      <c r="L57" s="69">
        <f t="shared" si="2"/>
        <v>21.153846153846153</v>
      </c>
      <c r="M57" s="69">
        <f t="shared" si="3"/>
        <v>0</v>
      </c>
    </row>
    <row r="58" spans="1:13" x14ac:dyDescent="0.3">
      <c r="A58" s="70">
        <v>9.1</v>
      </c>
      <c r="B58" s="34" t="s">
        <v>51</v>
      </c>
      <c r="C58" s="33">
        <v>2</v>
      </c>
      <c r="D58" s="33">
        <v>0</v>
      </c>
      <c r="E58" s="36">
        <v>416745</v>
      </c>
      <c r="F58" s="36">
        <v>0</v>
      </c>
      <c r="G58" s="36">
        <v>0</v>
      </c>
      <c r="H58" s="36">
        <v>13000</v>
      </c>
      <c r="I58" s="36">
        <v>0</v>
      </c>
      <c r="J58" s="36">
        <f t="shared" si="0"/>
        <v>13000</v>
      </c>
      <c r="K58" s="36">
        <f t="shared" si="1"/>
        <v>0</v>
      </c>
      <c r="L58" s="71">
        <f t="shared" si="2"/>
        <v>3.1194135502525526</v>
      </c>
      <c r="M58" s="71">
        <f t="shared" si="3"/>
        <v>0</v>
      </c>
    </row>
    <row r="59" spans="1:13" x14ac:dyDescent="0.3">
      <c r="A59" s="53">
        <v>10</v>
      </c>
      <c r="B59" s="56" t="s">
        <v>55</v>
      </c>
      <c r="C59" s="53">
        <v>3</v>
      </c>
      <c r="D59" s="53">
        <v>2</v>
      </c>
      <c r="E59" s="8">
        <v>580000</v>
      </c>
      <c r="F59" s="8">
        <v>0</v>
      </c>
      <c r="G59" s="8">
        <v>74000</v>
      </c>
      <c r="H59" s="8">
        <v>0</v>
      </c>
      <c r="I59" s="8">
        <v>126000</v>
      </c>
      <c r="J59" s="8">
        <f t="shared" si="0"/>
        <v>0</v>
      </c>
      <c r="K59" s="8">
        <f t="shared" si="1"/>
        <v>200000</v>
      </c>
      <c r="L59" s="58">
        <f t="shared" si="2"/>
        <v>0</v>
      </c>
      <c r="M59" s="58">
        <f t="shared" si="3"/>
        <v>34.482758620689658</v>
      </c>
    </row>
    <row r="60" spans="1:13" x14ac:dyDescent="0.3">
      <c r="A60" s="13">
        <v>10.1</v>
      </c>
      <c r="B60" s="12" t="s">
        <v>94</v>
      </c>
      <c r="C60" s="13">
        <v>1</v>
      </c>
      <c r="D60" s="13">
        <v>0</v>
      </c>
      <c r="E60" s="15">
        <v>180000</v>
      </c>
      <c r="F60" s="15">
        <v>0</v>
      </c>
      <c r="G60" s="15">
        <v>0</v>
      </c>
      <c r="H60" s="15">
        <v>0</v>
      </c>
      <c r="I60" s="15">
        <v>0</v>
      </c>
      <c r="J60" s="15">
        <f t="shared" si="0"/>
        <v>0</v>
      </c>
      <c r="K60" s="15">
        <f t="shared" si="1"/>
        <v>0</v>
      </c>
      <c r="L60" s="61">
        <f t="shared" si="2"/>
        <v>0</v>
      </c>
      <c r="M60" s="61">
        <f t="shared" si="3"/>
        <v>0</v>
      </c>
    </row>
    <row r="61" spans="1:13" x14ac:dyDescent="0.3">
      <c r="A61" s="21">
        <v>10.199999999999999</v>
      </c>
      <c r="B61" s="20" t="s">
        <v>95</v>
      </c>
      <c r="C61" s="21">
        <v>2</v>
      </c>
      <c r="D61" s="21">
        <v>2</v>
      </c>
      <c r="E61" s="23">
        <v>400000</v>
      </c>
      <c r="F61" s="23">
        <v>0</v>
      </c>
      <c r="G61" s="23">
        <v>74000</v>
      </c>
      <c r="H61" s="23">
        <v>0</v>
      </c>
      <c r="I61" s="23">
        <v>126000</v>
      </c>
      <c r="J61" s="23">
        <f t="shared" si="0"/>
        <v>0</v>
      </c>
      <c r="K61" s="23">
        <f t="shared" si="1"/>
        <v>200000</v>
      </c>
      <c r="L61" s="64">
        <f t="shared" si="2"/>
        <v>0</v>
      </c>
      <c r="M61" s="64">
        <f t="shared" si="3"/>
        <v>50</v>
      </c>
    </row>
    <row r="62" spans="1:13" x14ac:dyDescent="0.3">
      <c r="A62" s="53">
        <v>11</v>
      </c>
      <c r="B62" s="56" t="s">
        <v>59</v>
      </c>
      <c r="C62" s="53">
        <v>1</v>
      </c>
      <c r="D62" s="53">
        <v>0</v>
      </c>
      <c r="E62" s="8">
        <v>150000</v>
      </c>
      <c r="F62" s="8">
        <v>0</v>
      </c>
      <c r="G62" s="8">
        <v>0</v>
      </c>
      <c r="H62" s="8">
        <v>0</v>
      </c>
      <c r="I62" s="8">
        <v>0</v>
      </c>
      <c r="J62" s="8">
        <f t="shared" si="0"/>
        <v>0</v>
      </c>
      <c r="K62" s="8">
        <f t="shared" si="1"/>
        <v>0</v>
      </c>
      <c r="L62" s="58">
        <f t="shared" si="2"/>
        <v>0</v>
      </c>
      <c r="M62" s="58">
        <f t="shared" si="3"/>
        <v>0</v>
      </c>
    </row>
    <row r="63" spans="1:13" x14ac:dyDescent="0.3">
      <c r="A63" s="2">
        <v>11.1</v>
      </c>
      <c r="B63" s="3" t="s">
        <v>6</v>
      </c>
      <c r="C63" s="2">
        <v>1</v>
      </c>
      <c r="D63" s="2">
        <v>0</v>
      </c>
      <c r="E63" s="4">
        <v>150000</v>
      </c>
      <c r="F63" s="4">
        <v>0</v>
      </c>
      <c r="G63" s="4">
        <v>0</v>
      </c>
      <c r="H63" s="4">
        <v>0</v>
      </c>
      <c r="I63" s="66">
        <v>0</v>
      </c>
      <c r="J63" s="66">
        <f t="shared" si="0"/>
        <v>0</v>
      </c>
      <c r="K63" s="66">
        <f t="shared" si="1"/>
        <v>0</v>
      </c>
      <c r="L63" s="67">
        <f t="shared" si="2"/>
        <v>0</v>
      </c>
      <c r="M63" s="67">
        <f t="shared" si="3"/>
        <v>0</v>
      </c>
    </row>
    <row r="64" spans="1:13" x14ac:dyDescent="0.3">
      <c r="A64" s="76" t="s">
        <v>63</v>
      </c>
      <c r="B64" s="76"/>
      <c r="C64" s="52">
        <f>SUM(C62,C59,C48,C44,C41,C34,C22,C17,C14,C11,C7)</f>
        <v>69</v>
      </c>
      <c r="D64" s="52">
        <f t="shared" ref="D64:I64" si="4">SUM(D62,D59,D48,D44,D41,D34,D22,D17,D14,D11,D7)</f>
        <v>20</v>
      </c>
      <c r="E64" s="5">
        <f t="shared" si="4"/>
        <v>336778434</v>
      </c>
      <c r="F64" s="5">
        <f t="shared" si="4"/>
        <v>577540</v>
      </c>
      <c r="G64" s="5">
        <f t="shared" si="4"/>
        <v>25261628.98</v>
      </c>
      <c r="H64" s="5">
        <f t="shared" si="4"/>
        <v>1119896</v>
      </c>
      <c r="I64" s="5">
        <f t="shared" si="4"/>
        <v>394236.5</v>
      </c>
      <c r="J64" s="5">
        <f t="shared" si="0"/>
        <v>1697436</v>
      </c>
      <c r="K64" s="5">
        <f t="shared" si="1"/>
        <v>25655865.48</v>
      </c>
      <c r="L64" s="60">
        <f t="shared" si="2"/>
        <v>0.50402158470752911</v>
      </c>
      <c r="M64" s="60">
        <f t="shared" si="3"/>
        <v>7.6180250544190127</v>
      </c>
    </row>
  </sheetData>
  <mergeCells count="14">
    <mergeCell ref="L4:M5"/>
    <mergeCell ref="F5:G5"/>
    <mergeCell ref="H5:I5"/>
    <mergeCell ref="A64:B64"/>
    <mergeCell ref="A1:M1"/>
    <mergeCell ref="A2:M2"/>
    <mergeCell ref="A3:M3"/>
    <mergeCell ref="A4:A6"/>
    <mergeCell ref="B4:B6"/>
    <mergeCell ref="C4:C6"/>
    <mergeCell ref="D4:D6"/>
    <mergeCell ref="E4:E6"/>
    <mergeCell ref="F4:I4"/>
    <mergeCell ref="J4:K5"/>
  </mergeCells>
  <pageMargins left="0.7" right="0.7" top="0.75" bottom="0.75" header="0.3" footer="0.3"/>
  <pageSetup paperSize="9" scale="8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0856-A405-4B22-9D51-56051CCA61CA}">
  <sheetPr>
    <pageSetUpPr fitToPage="1"/>
  </sheetPr>
  <dimension ref="A1:M21"/>
  <sheetViews>
    <sheetView view="pageBreakPreview" zoomScaleNormal="100" zoomScaleSheetLayoutView="100" workbookViewId="0">
      <selection activeCell="B11" sqref="B11"/>
    </sheetView>
  </sheetViews>
  <sheetFormatPr defaultColWidth="5.625" defaultRowHeight="18.75" x14ac:dyDescent="0.3"/>
  <cols>
    <col min="1" max="1" width="4.625" style="1" bestFit="1" customWidth="1"/>
    <col min="2" max="2" width="27.25" style="1" bestFit="1" customWidth="1"/>
    <col min="3" max="3" width="11.125" style="1" bestFit="1" customWidth="1"/>
    <col min="4" max="4" width="10.875" style="1" bestFit="1" customWidth="1"/>
    <col min="5" max="5" width="10.625" style="1" bestFit="1" customWidth="1"/>
    <col min="6" max="6" width="10.875" style="1" bestFit="1" customWidth="1"/>
    <col min="7" max="7" width="9.625" style="1" bestFit="1" customWidth="1"/>
    <col min="8" max="9" width="10.875" style="1" bestFit="1" customWidth="1"/>
    <col min="10" max="10" width="12" style="1" bestFit="1" customWidth="1"/>
    <col min="11" max="11" width="11" style="1" bestFit="1" customWidth="1"/>
    <col min="12" max="12" width="5.75" style="37" bestFit="1" customWidth="1"/>
    <col min="13" max="13" width="4.875" style="37" bestFit="1" customWidth="1"/>
    <col min="14" max="16384" width="5.625" style="1"/>
  </cols>
  <sheetData>
    <row r="1" spans="1:13" ht="23.25" x14ac:dyDescent="0.3">
      <c r="A1" s="77" t="s">
        <v>125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3.25" x14ac:dyDescent="0.3">
      <c r="A2" s="77" t="s">
        <v>126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3.25" x14ac:dyDescent="0.3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x14ac:dyDescent="0.3">
      <c r="A4" s="79" t="s">
        <v>1</v>
      </c>
      <c r="B4" s="79" t="s">
        <v>2</v>
      </c>
      <c r="C4" s="79" t="s">
        <v>65</v>
      </c>
      <c r="D4" s="79" t="s">
        <v>66</v>
      </c>
      <c r="E4" s="79" t="s">
        <v>67</v>
      </c>
      <c r="F4" s="79" t="s">
        <v>128</v>
      </c>
      <c r="G4" s="79"/>
      <c r="H4" s="79"/>
      <c r="I4" s="79"/>
      <c r="J4" s="80" t="s">
        <v>64</v>
      </c>
      <c r="K4" s="80"/>
      <c r="L4" s="74" t="s">
        <v>86</v>
      </c>
      <c r="M4" s="74"/>
    </row>
    <row r="5" spans="1:13" x14ac:dyDescent="0.3">
      <c r="A5" s="79"/>
      <c r="B5" s="79"/>
      <c r="C5" s="79"/>
      <c r="D5" s="79"/>
      <c r="E5" s="79"/>
      <c r="F5" s="75" t="s">
        <v>129</v>
      </c>
      <c r="G5" s="75"/>
      <c r="H5" s="75" t="s">
        <v>130</v>
      </c>
      <c r="I5" s="75"/>
      <c r="J5" s="80"/>
      <c r="K5" s="80"/>
      <c r="L5" s="74"/>
      <c r="M5" s="74"/>
    </row>
    <row r="6" spans="1:13" x14ac:dyDescent="0.3">
      <c r="A6" s="79"/>
      <c r="B6" s="79"/>
      <c r="C6" s="79"/>
      <c r="D6" s="79"/>
      <c r="E6" s="79"/>
      <c r="F6" s="55" t="s">
        <v>3</v>
      </c>
      <c r="G6" s="55" t="s">
        <v>4</v>
      </c>
      <c r="H6" s="55" t="s">
        <v>3</v>
      </c>
      <c r="I6" s="55" t="s">
        <v>4</v>
      </c>
      <c r="J6" s="55" t="s">
        <v>3</v>
      </c>
      <c r="K6" s="55" t="s">
        <v>4</v>
      </c>
      <c r="L6" s="57" t="s">
        <v>3</v>
      </c>
      <c r="M6" s="57" t="s">
        <v>4</v>
      </c>
    </row>
    <row r="7" spans="1:13" x14ac:dyDescent="0.3">
      <c r="A7" s="25">
        <v>1</v>
      </c>
      <c r="B7" s="26" t="s">
        <v>5</v>
      </c>
      <c r="C7" s="25">
        <v>50</v>
      </c>
      <c r="D7" s="25">
        <v>6</v>
      </c>
      <c r="E7" s="27">
        <v>56511690</v>
      </c>
      <c r="F7" s="28">
        <v>2900287</v>
      </c>
      <c r="G7" s="28">
        <v>208565</v>
      </c>
      <c r="H7" s="28">
        <v>2784179</v>
      </c>
      <c r="I7" s="28">
        <v>771122.94</v>
      </c>
      <c r="J7" s="28">
        <f>SUM(F7,H7)</f>
        <v>5684466</v>
      </c>
      <c r="K7" s="28">
        <f>SUM(G7,I7)</f>
        <v>979687.94</v>
      </c>
      <c r="L7" s="68">
        <f>J7*100/E7</f>
        <v>10.058920552544084</v>
      </c>
      <c r="M7" s="68">
        <f>K7*100/E7</f>
        <v>1.7336022688403054</v>
      </c>
    </row>
    <row r="8" spans="1:13" x14ac:dyDescent="0.3">
      <c r="A8" s="29">
        <v>2</v>
      </c>
      <c r="B8" s="30" t="s">
        <v>11</v>
      </c>
      <c r="C8" s="29">
        <v>10</v>
      </c>
      <c r="D8" s="29">
        <v>1</v>
      </c>
      <c r="E8" s="31">
        <v>1171427</v>
      </c>
      <c r="F8" s="32">
        <v>26200</v>
      </c>
      <c r="G8" s="32">
        <v>11687</v>
      </c>
      <c r="H8" s="32">
        <v>10700</v>
      </c>
      <c r="I8" s="32">
        <v>17084.810000000001</v>
      </c>
      <c r="J8" s="32">
        <f t="shared" ref="J8:K13" si="0">SUM(F8,H8)</f>
        <v>36900</v>
      </c>
      <c r="K8" s="32">
        <f t="shared" si="0"/>
        <v>28771.81</v>
      </c>
      <c r="L8" s="69">
        <f t="shared" ref="L8:L13" si="1">J8*100/E8</f>
        <v>3.1500042256154246</v>
      </c>
      <c r="M8" s="69">
        <f t="shared" ref="M8:M13" si="2">K8*100/E8</f>
        <v>2.4561334167643394</v>
      </c>
    </row>
    <row r="9" spans="1:13" x14ac:dyDescent="0.3">
      <c r="A9" s="29">
        <v>3</v>
      </c>
      <c r="B9" s="30" t="s">
        <v>12</v>
      </c>
      <c r="C9" s="29">
        <v>15</v>
      </c>
      <c r="D9" s="29">
        <v>2</v>
      </c>
      <c r="E9" s="31">
        <v>4490730</v>
      </c>
      <c r="F9" s="32">
        <v>209351</v>
      </c>
      <c r="G9" s="32">
        <v>6170</v>
      </c>
      <c r="H9" s="32">
        <v>463351</v>
      </c>
      <c r="I9" s="32">
        <v>31000</v>
      </c>
      <c r="J9" s="32">
        <f t="shared" si="0"/>
        <v>672702</v>
      </c>
      <c r="K9" s="32">
        <f t="shared" si="0"/>
        <v>37170</v>
      </c>
      <c r="L9" s="69">
        <f t="shared" si="1"/>
        <v>14.979791704244077</v>
      </c>
      <c r="M9" s="69">
        <f t="shared" si="2"/>
        <v>0.8277050724492454</v>
      </c>
    </row>
    <row r="10" spans="1:13" x14ac:dyDescent="0.3">
      <c r="A10" s="29">
        <v>4</v>
      </c>
      <c r="B10" s="30" t="s">
        <v>13</v>
      </c>
      <c r="C10" s="29">
        <v>46</v>
      </c>
      <c r="D10" s="29">
        <v>0</v>
      </c>
      <c r="E10" s="31">
        <v>4097800</v>
      </c>
      <c r="F10" s="32">
        <v>28642</v>
      </c>
      <c r="G10" s="32">
        <v>0</v>
      </c>
      <c r="H10" s="32">
        <v>30742</v>
      </c>
      <c r="I10" s="32">
        <v>0</v>
      </c>
      <c r="J10" s="32">
        <f t="shared" si="0"/>
        <v>59384</v>
      </c>
      <c r="K10" s="32">
        <f t="shared" si="0"/>
        <v>0</v>
      </c>
      <c r="L10" s="69">
        <f t="shared" si="1"/>
        <v>1.4491678461613549</v>
      </c>
      <c r="M10" s="69">
        <f t="shared" si="2"/>
        <v>0</v>
      </c>
    </row>
    <row r="11" spans="1:13" x14ac:dyDescent="0.3">
      <c r="A11" s="29">
        <v>5</v>
      </c>
      <c r="B11" s="30" t="s">
        <v>25</v>
      </c>
      <c r="C11" s="29">
        <v>6</v>
      </c>
      <c r="D11" s="29">
        <v>1</v>
      </c>
      <c r="E11" s="31">
        <v>1071500</v>
      </c>
      <c r="F11" s="32">
        <v>55085</v>
      </c>
      <c r="G11" s="32">
        <v>0</v>
      </c>
      <c r="H11" s="32">
        <v>118007</v>
      </c>
      <c r="I11" s="32">
        <v>600</v>
      </c>
      <c r="J11" s="32">
        <f t="shared" si="0"/>
        <v>173092</v>
      </c>
      <c r="K11" s="32">
        <f t="shared" si="0"/>
        <v>600</v>
      </c>
      <c r="L11" s="69">
        <f t="shared" si="1"/>
        <v>16.154176388240785</v>
      </c>
      <c r="M11" s="69">
        <f t="shared" si="2"/>
        <v>5.5996266915538967E-2</v>
      </c>
    </row>
    <row r="12" spans="1:13" x14ac:dyDescent="0.3">
      <c r="A12" s="29">
        <v>6</v>
      </c>
      <c r="B12" s="30" t="s">
        <v>32</v>
      </c>
      <c r="C12" s="29">
        <v>7</v>
      </c>
      <c r="D12" s="29">
        <v>2</v>
      </c>
      <c r="E12" s="31">
        <v>1227220</v>
      </c>
      <c r="F12" s="32">
        <v>14831</v>
      </c>
      <c r="G12" s="32">
        <v>0</v>
      </c>
      <c r="H12" s="32">
        <v>24831</v>
      </c>
      <c r="I12" s="32">
        <v>7915.66</v>
      </c>
      <c r="J12" s="32">
        <f t="shared" si="0"/>
        <v>39662</v>
      </c>
      <c r="K12" s="32">
        <f t="shared" si="0"/>
        <v>7915.66</v>
      </c>
      <c r="L12" s="69">
        <f t="shared" si="1"/>
        <v>3.2318573686869509</v>
      </c>
      <c r="M12" s="69">
        <f t="shared" si="2"/>
        <v>0.64500741513339088</v>
      </c>
    </row>
    <row r="13" spans="1:13" x14ac:dyDescent="0.3">
      <c r="A13" s="29">
        <v>7</v>
      </c>
      <c r="B13" s="30" t="s">
        <v>36</v>
      </c>
      <c r="C13" s="29">
        <v>24</v>
      </c>
      <c r="D13" s="29">
        <v>8</v>
      </c>
      <c r="E13" s="31">
        <v>18866100</v>
      </c>
      <c r="F13" s="32">
        <v>575977</v>
      </c>
      <c r="G13" s="32">
        <v>252687.47</v>
      </c>
      <c r="H13" s="32">
        <v>1051968</v>
      </c>
      <c r="I13" s="32">
        <v>51533.52</v>
      </c>
      <c r="J13" s="32">
        <f t="shared" si="0"/>
        <v>1627945</v>
      </c>
      <c r="K13" s="32">
        <f t="shared" si="0"/>
        <v>304220.99</v>
      </c>
      <c r="L13" s="69">
        <f t="shared" si="1"/>
        <v>8.6289429187802469</v>
      </c>
      <c r="M13" s="69">
        <f t="shared" si="2"/>
        <v>1.6125271783781492</v>
      </c>
    </row>
    <row r="14" spans="1:13" x14ac:dyDescent="0.3">
      <c r="A14" s="29">
        <v>8</v>
      </c>
      <c r="B14" s="30" t="s">
        <v>37</v>
      </c>
      <c r="C14" s="29">
        <v>8</v>
      </c>
      <c r="D14" s="29">
        <v>1</v>
      </c>
      <c r="E14" s="31">
        <v>3144600</v>
      </c>
      <c r="F14" s="32">
        <v>267726</v>
      </c>
      <c r="G14" s="32">
        <v>0</v>
      </c>
      <c r="H14" s="32">
        <v>197652</v>
      </c>
      <c r="I14" s="32">
        <v>1077</v>
      </c>
      <c r="J14" s="32">
        <f t="shared" ref="J14:K21" si="3">SUM(F14,H14)</f>
        <v>465378</v>
      </c>
      <c r="K14" s="32">
        <f t="shared" si="3"/>
        <v>1077</v>
      </c>
      <c r="L14" s="69">
        <f t="shared" ref="L14:L21" si="4">J14*100/E14</f>
        <v>14.799274947529097</v>
      </c>
      <c r="M14" s="69">
        <f t="shared" ref="M14:M21" si="5">K14*100/E14</f>
        <v>3.4249189086052283E-2</v>
      </c>
    </row>
    <row r="15" spans="1:13" x14ac:dyDescent="0.3">
      <c r="A15" s="29">
        <v>9</v>
      </c>
      <c r="B15" s="30" t="s">
        <v>39</v>
      </c>
      <c r="C15" s="29">
        <v>13</v>
      </c>
      <c r="D15" s="29">
        <v>4</v>
      </c>
      <c r="E15" s="31">
        <v>4858300</v>
      </c>
      <c r="F15" s="32">
        <v>105850</v>
      </c>
      <c r="G15" s="32">
        <v>27512</v>
      </c>
      <c r="H15" s="32">
        <v>877810</v>
      </c>
      <c r="I15" s="32">
        <v>129724.07</v>
      </c>
      <c r="J15" s="32">
        <f t="shared" si="3"/>
        <v>983660</v>
      </c>
      <c r="K15" s="32">
        <f t="shared" si="3"/>
        <v>157236.07</v>
      </c>
      <c r="L15" s="69">
        <f t="shared" si="4"/>
        <v>20.246999979416668</v>
      </c>
      <c r="M15" s="69">
        <f t="shared" si="5"/>
        <v>3.236442171129819</v>
      </c>
    </row>
    <row r="16" spans="1:13" x14ac:dyDescent="0.3">
      <c r="A16" s="29">
        <v>10</v>
      </c>
      <c r="B16" s="30" t="s">
        <v>44</v>
      </c>
      <c r="C16" s="29">
        <v>25</v>
      </c>
      <c r="D16" s="29">
        <v>1</v>
      </c>
      <c r="E16" s="31">
        <v>3574876</v>
      </c>
      <c r="F16" s="32">
        <v>127497</v>
      </c>
      <c r="G16" s="32">
        <v>0</v>
      </c>
      <c r="H16" s="32">
        <v>462709</v>
      </c>
      <c r="I16" s="32">
        <v>1890</v>
      </c>
      <c r="J16" s="32">
        <f t="shared" si="3"/>
        <v>590206</v>
      </c>
      <c r="K16" s="32">
        <f t="shared" si="3"/>
        <v>1890</v>
      </c>
      <c r="L16" s="69">
        <f t="shared" si="4"/>
        <v>16.509831389955902</v>
      </c>
      <c r="M16" s="69">
        <f t="shared" si="5"/>
        <v>5.2868966643877996E-2</v>
      </c>
    </row>
    <row r="17" spans="1:13" x14ac:dyDescent="0.3">
      <c r="A17" s="29">
        <v>11</v>
      </c>
      <c r="B17" s="30" t="s">
        <v>55</v>
      </c>
      <c r="C17" s="29">
        <v>5</v>
      </c>
      <c r="D17" s="29">
        <v>2</v>
      </c>
      <c r="E17" s="31">
        <v>1696500</v>
      </c>
      <c r="F17" s="32">
        <v>51900</v>
      </c>
      <c r="G17" s="32">
        <v>0</v>
      </c>
      <c r="H17" s="32">
        <v>78740</v>
      </c>
      <c r="I17" s="32">
        <v>31328.66</v>
      </c>
      <c r="J17" s="32">
        <f t="shared" si="3"/>
        <v>130640</v>
      </c>
      <c r="K17" s="32">
        <f t="shared" si="3"/>
        <v>31328.66</v>
      </c>
      <c r="L17" s="69">
        <f t="shared" si="4"/>
        <v>7.7005599764220456</v>
      </c>
      <c r="M17" s="69">
        <f t="shared" si="5"/>
        <v>1.8466643088712054</v>
      </c>
    </row>
    <row r="18" spans="1:13" x14ac:dyDescent="0.3">
      <c r="A18" s="29">
        <v>12</v>
      </c>
      <c r="B18" s="30" t="s">
        <v>57</v>
      </c>
      <c r="C18" s="29">
        <v>13</v>
      </c>
      <c r="D18" s="29">
        <v>0</v>
      </c>
      <c r="E18" s="31">
        <v>4669300</v>
      </c>
      <c r="F18" s="32">
        <v>264535</v>
      </c>
      <c r="G18" s="32">
        <v>0</v>
      </c>
      <c r="H18" s="32">
        <v>340735</v>
      </c>
      <c r="I18" s="32">
        <v>0</v>
      </c>
      <c r="J18" s="32">
        <f t="shared" si="3"/>
        <v>605270</v>
      </c>
      <c r="K18" s="32">
        <f t="shared" si="3"/>
        <v>0</v>
      </c>
      <c r="L18" s="69">
        <f t="shared" si="4"/>
        <v>12.962756730130854</v>
      </c>
      <c r="M18" s="69">
        <f t="shared" si="5"/>
        <v>0</v>
      </c>
    </row>
    <row r="19" spans="1:13" x14ac:dyDescent="0.3">
      <c r="A19" s="29">
        <v>13</v>
      </c>
      <c r="B19" s="30" t="s">
        <v>59</v>
      </c>
      <c r="C19" s="29">
        <v>9</v>
      </c>
      <c r="D19" s="29">
        <v>1</v>
      </c>
      <c r="E19" s="31">
        <v>4602000</v>
      </c>
      <c r="F19" s="32">
        <v>66740</v>
      </c>
      <c r="G19" s="32">
        <v>0</v>
      </c>
      <c r="H19" s="32">
        <v>121781</v>
      </c>
      <c r="I19" s="32">
        <v>20200.09</v>
      </c>
      <c r="J19" s="32">
        <f t="shared" si="3"/>
        <v>188521</v>
      </c>
      <c r="K19" s="32">
        <f t="shared" si="3"/>
        <v>20200.09</v>
      </c>
      <c r="L19" s="69">
        <f t="shared" si="4"/>
        <v>4.0965015210777924</v>
      </c>
      <c r="M19" s="69">
        <f t="shared" si="5"/>
        <v>0.43894154715341155</v>
      </c>
    </row>
    <row r="20" spans="1:13" x14ac:dyDescent="0.3">
      <c r="A20" s="33">
        <v>14</v>
      </c>
      <c r="B20" s="34" t="s">
        <v>61</v>
      </c>
      <c r="C20" s="33">
        <v>22</v>
      </c>
      <c r="D20" s="33">
        <v>3</v>
      </c>
      <c r="E20" s="35">
        <v>12086587</v>
      </c>
      <c r="F20" s="36">
        <v>498916</v>
      </c>
      <c r="G20" s="36">
        <v>0</v>
      </c>
      <c r="H20" s="36">
        <v>839116</v>
      </c>
      <c r="I20" s="36">
        <v>513662.45</v>
      </c>
      <c r="J20" s="36">
        <f t="shared" si="3"/>
        <v>1338032</v>
      </c>
      <c r="K20" s="36">
        <f t="shared" si="3"/>
        <v>513662.45</v>
      </c>
      <c r="L20" s="71">
        <f t="shared" si="4"/>
        <v>11.07038736410866</v>
      </c>
      <c r="M20" s="71">
        <f t="shared" si="5"/>
        <v>4.249855232084955</v>
      </c>
    </row>
    <row r="21" spans="1:13" x14ac:dyDescent="0.3">
      <c r="A21" s="76" t="s">
        <v>63</v>
      </c>
      <c r="B21" s="76"/>
      <c r="C21" s="54">
        <f>SUM(C20,C19,C18,C17,C16,C15,C14,C13,C12,C11,C10,C9,C8,C7)</f>
        <v>253</v>
      </c>
      <c r="D21" s="54">
        <f>SUM(D20,D19,D18,D17,D16,D15,D14,D13,D12,D11,D10,D9,D8,D7)</f>
        <v>32</v>
      </c>
      <c r="E21" s="6">
        <f>SUM(E20,E19,E18,E17,E16,E15,E14,E13,E12,E11,E10,E9,E8,E7)</f>
        <v>122068630</v>
      </c>
      <c r="F21" s="5">
        <f>SUM(F20,F19,F18,F17,F16,F15,F14,F13,F12,F11,F10,F9,F8,F7)</f>
        <v>5193537</v>
      </c>
      <c r="G21" s="5">
        <f>SUM(G20,G19,G18,G17,G16,G15,G14,G13,G12,G11,G10,G9,G8,G7)</f>
        <v>506621.47</v>
      </c>
      <c r="H21" s="5">
        <f>SUM(H20,H19,H18,H17,H16,H15,H14,H13,H12,H11,H10,H9,H8,H7)</f>
        <v>7402321</v>
      </c>
      <c r="I21" s="5">
        <f>SUM(I20,I19,I18,I17,I16,I15,I14,I13,I12,I11,I10,I9,I8,I7)</f>
        <v>1577139.2000000002</v>
      </c>
      <c r="J21" s="5">
        <f t="shared" si="3"/>
        <v>12595858</v>
      </c>
      <c r="K21" s="5">
        <f t="shared" si="3"/>
        <v>2083760.6700000002</v>
      </c>
      <c r="L21" s="60">
        <f t="shared" si="4"/>
        <v>10.3186690962289</v>
      </c>
      <c r="M21" s="60">
        <f t="shared" si="5"/>
        <v>1.7070402690683104</v>
      </c>
    </row>
  </sheetData>
  <mergeCells count="14">
    <mergeCell ref="L4:M5"/>
    <mergeCell ref="F5:G5"/>
    <mergeCell ref="H5:I5"/>
    <mergeCell ref="A21:B21"/>
    <mergeCell ref="A1:M1"/>
    <mergeCell ref="A2:M2"/>
    <mergeCell ref="A3:M3"/>
    <mergeCell ref="A4:A6"/>
    <mergeCell ref="B4:B6"/>
    <mergeCell ref="C4:C6"/>
    <mergeCell ref="D4:D6"/>
    <mergeCell ref="E4:E6"/>
    <mergeCell ref="F4:I4"/>
    <mergeCell ref="J4:K5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4380-62C3-4B23-83B1-7887DA5927E5}">
  <dimension ref="A1:M132"/>
  <sheetViews>
    <sheetView view="pageBreakPreview" topLeftCell="A112" zoomScaleNormal="100" zoomScaleSheetLayoutView="100" workbookViewId="0">
      <selection activeCell="G128" sqref="G128"/>
    </sheetView>
  </sheetViews>
  <sheetFormatPr defaultColWidth="5.625" defaultRowHeight="18.75" x14ac:dyDescent="0.3"/>
  <cols>
    <col min="1" max="1" width="5.75" style="1" bestFit="1" customWidth="1"/>
    <col min="2" max="2" width="37.5" style="1" bestFit="1" customWidth="1"/>
    <col min="3" max="4" width="5.625" style="1"/>
    <col min="5" max="5" width="10.625" style="1" bestFit="1" customWidth="1"/>
    <col min="6" max="6" width="11" style="1" bestFit="1" customWidth="1"/>
    <col min="7" max="7" width="9.75" style="1" bestFit="1" customWidth="1"/>
    <col min="8" max="9" width="11" style="1" bestFit="1" customWidth="1"/>
    <col min="10" max="10" width="12" style="1" bestFit="1" customWidth="1"/>
    <col min="11" max="11" width="11" style="1" bestFit="1" customWidth="1"/>
    <col min="12" max="12" width="6.625" style="37" bestFit="1" customWidth="1"/>
    <col min="13" max="13" width="5.75" style="37" bestFit="1" customWidth="1"/>
    <col min="14" max="16384" width="5.625" style="1"/>
  </cols>
  <sheetData>
    <row r="1" spans="1:13" ht="23.25" x14ac:dyDescent="0.3">
      <c r="A1" s="77" t="s">
        <v>125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3.25" x14ac:dyDescent="0.3">
      <c r="A2" s="77" t="s">
        <v>126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3.25" x14ac:dyDescent="0.3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x14ac:dyDescent="0.3">
      <c r="A4" s="79" t="s">
        <v>1</v>
      </c>
      <c r="B4" s="79" t="s">
        <v>2</v>
      </c>
      <c r="C4" s="79" t="s">
        <v>65</v>
      </c>
      <c r="D4" s="79" t="s">
        <v>66</v>
      </c>
      <c r="E4" s="79" t="s">
        <v>67</v>
      </c>
      <c r="F4" s="79" t="s">
        <v>128</v>
      </c>
      <c r="G4" s="79"/>
      <c r="H4" s="79"/>
      <c r="I4" s="79"/>
      <c r="J4" s="80" t="s">
        <v>64</v>
      </c>
      <c r="K4" s="80"/>
      <c r="L4" s="74" t="s">
        <v>86</v>
      </c>
      <c r="M4" s="74"/>
    </row>
    <row r="5" spans="1:13" x14ac:dyDescent="0.3">
      <c r="A5" s="79"/>
      <c r="B5" s="79"/>
      <c r="C5" s="79"/>
      <c r="D5" s="79"/>
      <c r="E5" s="79"/>
      <c r="F5" s="75" t="s">
        <v>129</v>
      </c>
      <c r="G5" s="75"/>
      <c r="H5" s="75" t="s">
        <v>130</v>
      </c>
      <c r="I5" s="75"/>
      <c r="J5" s="80"/>
      <c r="K5" s="80"/>
      <c r="L5" s="74"/>
      <c r="M5" s="74"/>
    </row>
    <row r="6" spans="1:13" x14ac:dyDescent="0.3">
      <c r="A6" s="79"/>
      <c r="B6" s="79"/>
      <c r="C6" s="79"/>
      <c r="D6" s="79"/>
      <c r="E6" s="79"/>
      <c r="F6" s="51" t="s">
        <v>3</v>
      </c>
      <c r="G6" s="51" t="s">
        <v>4</v>
      </c>
      <c r="H6" s="51" t="s">
        <v>3</v>
      </c>
      <c r="I6" s="51" t="s">
        <v>4</v>
      </c>
      <c r="J6" s="51" t="s">
        <v>3</v>
      </c>
      <c r="K6" s="51" t="s">
        <v>4</v>
      </c>
      <c r="L6" s="57" t="s">
        <v>3</v>
      </c>
      <c r="M6" s="57" t="s">
        <v>4</v>
      </c>
    </row>
    <row r="7" spans="1:13" x14ac:dyDescent="0.3">
      <c r="A7" s="53">
        <v>1</v>
      </c>
      <c r="B7" s="56" t="s">
        <v>5</v>
      </c>
      <c r="C7" s="53">
        <v>50</v>
      </c>
      <c r="D7" s="53">
        <v>6</v>
      </c>
      <c r="E7" s="7">
        <v>56511690</v>
      </c>
      <c r="F7" s="8">
        <v>2900287</v>
      </c>
      <c r="G7" s="8">
        <v>208565</v>
      </c>
      <c r="H7" s="8">
        <v>2784179</v>
      </c>
      <c r="I7" s="8">
        <v>771122.94</v>
      </c>
      <c r="J7" s="8">
        <f>SUM(F7,H7)</f>
        <v>5684466</v>
      </c>
      <c r="K7" s="8">
        <f>SUM(G7,I7)</f>
        <v>979687.94</v>
      </c>
      <c r="L7" s="58">
        <f>J7*100/E7</f>
        <v>10.058920552544084</v>
      </c>
      <c r="M7" s="58">
        <f>K7*100/E7</f>
        <v>1.7336022688403054</v>
      </c>
    </row>
    <row r="8" spans="1:13" x14ac:dyDescent="0.3">
      <c r="A8" s="13">
        <v>1.1000000000000001</v>
      </c>
      <c r="B8" s="12" t="s">
        <v>6</v>
      </c>
      <c r="C8" s="13">
        <v>11</v>
      </c>
      <c r="D8" s="13">
        <v>1</v>
      </c>
      <c r="E8" s="14">
        <v>3144590</v>
      </c>
      <c r="F8" s="15">
        <v>166517</v>
      </c>
      <c r="G8" s="15">
        <v>45600</v>
      </c>
      <c r="H8" s="15">
        <v>191277</v>
      </c>
      <c r="I8" s="15">
        <v>45656.54</v>
      </c>
      <c r="J8" s="15">
        <f t="shared" ref="J8:J71" si="0">SUM(F8,H8)</f>
        <v>357794</v>
      </c>
      <c r="K8" s="15">
        <f t="shared" ref="K8:K71" si="1">SUM(G8,I8)</f>
        <v>91256.540000000008</v>
      </c>
      <c r="L8" s="61">
        <f t="shared" ref="L8:L71" si="2">J8*100/E8</f>
        <v>11.378081085292518</v>
      </c>
      <c r="M8" s="61">
        <f t="shared" ref="M8:M71" si="3">K8*100/E8</f>
        <v>2.9020171151088059</v>
      </c>
    </row>
    <row r="9" spans="1:13" x14ac:dyDescent="0.3">
      <c r="A9" s="17">
        <v>1.2</v>
      </c>
      <c r="B9" s="16" t="s">
        <v>68</v>
      </c>
      <c r="C9" s="17">
        <v>6</v>
      </c>
      <c r="D9" s="17">
        <v>0</v>
      </c>
      <c r="E9" s="18">
        <v>22603853</v>
      </c>
      <c r="F9" s="19">
        <v>1858752</v>
      </c>
      <c r="G9" s="19">
        <v>0</v>
      </c>
      <c r="H9" s="19">
        <v>1858752</v>
      </c>
      <c r="I9" s="19">
        <v>0</v>
      </c>
      <c r="J9" s="19">
        <f t="shared" si="0"/>
        <v>3717504</v>
      </c>
      <c r="K9" s="19">
        <f t="shared" si="1"/>
        <v>0</v>
      </c>
      <c r="L9" s="62">
        <f t="shared" si="2"/>
        <v>16.446328862605856</v>
      </c>
      <c r="M9" s="62">
        <f t="shared" si="3"/>
        <v>0</v>
      </c>
    </row>
    <row r="10" spans="1:13" x14ac:dyDescent="0.3">
      <c r="A10" s="17">
        <v>1.3</v>
      </c>
      <c r="B10" s="16" t="s">
        <v>7</v>
      </c>
      <c r="C10" s="17">
        <v>2</v>
      </c>
      <c r="D10" s="17">
        <v>2</v>
      </c>
      <c r="E10" s="18">
        <v>16940662</v>
      </c>
      <c r="F10" s="19">
        <v>0</v>
      </c>
      <c r="G10" s="19">
        <v>0</v>
      </c>
      <c r="H10" s="19">
        <v>0</v>
      </c>
      <c r="I10" s="19">
        <v>340653.25</v>
      </c>
      <c r="J10" s="19">
        <f t="shared" si="0"/>
        <v>0</v>
      </c>
      <c r="K10" s="19">
        <f t="shared" si="1"/>
        <v>340653.25</v>
      </c>
      <c r="L10" s="62">
        <f t="shared" si="2"/>
        <v>0</v>
      </c>
      <c r="M10" s="62">
        <f t="shared" si="3"/>
        <v>2.0108614999815235</v>
      </c>
    </row>
    <row r="11" spans="1:13" x14ac:dyDescent="0.3">
      <c r="A11" s="17">
        <v>1.4</v>
      </c>
      <c r="B11" s="16" t="s">
        <v>8</v>
      </c>
      <c r="C11" s="17">
        <v>1</v>
      </c>
      <c r="D11" s="17">
        <v>0</v>
      </c>
      <c r="E11" s="18">
        <v>135820</v>
      </c>
      <c r="F11" s="19">
        <v>0</v>
      </c>
      <c r="G11" s="19">
        <v>0</v>
      </c>
      <c r="H11" s="19">
        <v>0</v>
      </c>
      <c r="I11" s="19">
        <v>0</v>
      </c>
      <c r="J11" s="19">
        <f t="shared" si="0"/>
        <v>0</v>
      </c>
      <c r="K11" s="19">
        <f t="shared" si="1"/>
        <v>0</v>
      </c>
      <c r="L11" s="62">
        <f t="shared" si="2"/>
        <v>0</v>
      </c>
      <c r="M11" s="62">
        <f t="shared" si="3"/>
        <v>0</v>
      </c>
    </row>
    <row r="12" spans="1:13" x14ac:dyDescent="0.3">
      <c r="A12" s="17">
        <v>1.5</v>
      </c>
      <c r="B12" s="16" t="s">
        <v>9</v>
      </c>
      <c r="C12" s="17">
        <v>4</v>
      </c>
      <c r="D12" s="17">
        <v>2</v>
      </c>
      <c r="E12" s="18">
        <v>4958590</v>
      </c>
      <c r="F12" s="19">
        <v>618380</v>
      </c>
      <c r="G12" s="19">
        <v>143405</v>
      </c>
      <c r="H12" s="19">
        <v>247830</v>
      </c>
      <c r="I12" s="19">
        <v>301404</v>
      </c>
      <c r="J12" s="19">
        <f t="shared" si="0"/>
        <v>866210</v>
      </c>
      <c r="K12" s="19">
        <f t="shared" si="1"/>
        <v>444809</v>
      </c>
      <c r="L12" s="62">
        <f t="shared" si="2"/>
        <v>17.468877241312551</v>
      </c>
      <c r="M12" s="62">
        <f t="shared" si="3"/>
        <v>8.9704734612057049</v>
      </c>
    </row>
    <row r="13" spans="1:13" x14ac:dyDescent="0.3">
      <c r="A13" s="17">
        <v>1.6</v>
      </c>
      <c r="B13" s="16" t="s">
        <v>69</v>
      </c>
      <c r="C13" s="17">
        <v>2</v>
      </c>
      <c r="D13" s="17">
        <v>0</v>
      </c>
      <c r="E13" s="18">
        <v>470725</v>
      </c>
      <c r="F13" s="19">
        <v>31500</v>
      </c>
      <c r="G13" s="19">
        <v>0</v>
      </c>
      <c r="H13" s="19">
        <v>27600</v>
      </c>
      <c r="I13" s="19">
        <v>0</v>
      </c>
      <c r="J13" s="19">
        <f t="shared" si="0"/>
        <v>59100</v>
      </c>
      <c r="K13" s="19">
        <f t="shared" si="1"/>
        <v>0</v>
      </c>
      <c r="L13" s="62">
        <f t="shared" si="2"/>
        <v>12.555101173721388</v>
      </c>
      <c r="M13" s="62">
        <f t="shared" si="3"/>
        <v>0</v>
      </c>
    </row>
    <row r="14" spans="1:13" x14ac:dyDescent="0.3">
      <c r="A14" s="17">
        <v>1.7</v>
      </c>
      <c r="B14" s="16" t="s">
        <v>70</v>
      </c>
      <c r="C14" s="17">
        <v>6</v>
      </c>
      <c r="D14" s="17">
        <v>0</v>
      </c>
      <c r="E14" s="18">
        <v>1270000</v>
      </c>
      <c r="F14" s="19">
        <v>0</v>
      </c>
      <c r="G14" s="19">
        <v>0</v>
      </c>
      <c r="H14" s="19">
        <v>0</v>
      </c>
      <c r="I14" s="19">
        <v>0</v>
      </c>
      <c r="J14" s="19">
        <f t="shared" si="0"/>
        <v>0</v>
      </c>
      <c r="K14" s="19">
        <f t="shared" si="1"/>
        <v>0</v>
      </c>
      <c r="L14" s="62">
        <f t="shared" si="2"/>
        <v>0</v>
      </c>
      <c r="M14" s="62">
        <f t="shared" si="3"/>
        <v>0</v>
      </c>
    </row>
    <row r="15" spans="1:13" x14ac:dyDescent="0.3">
      <c r="A15" s="17">
        <v>1.8</v>
      </c>
      <c r="B15" s="16" t="s">
        <v>71</v>
      </c>
      <c r="C15" s="17">
        <v>1</v>
      </c>
      <c r="D15" s="17">
        <v>0</v>
      </c>
      <c r="E15" s="18">
        <v>38000</v>
      </c>
      <c r="F15" s="19">
        <v>0</v>
      </c>
      <c r="G15" s="19">
        <v>0</v>
      </c>
      <c r="H15" s="19">
        <v>0</v>
      </c>
      <c r="I15" s="19">
        <v>0</v>
      </c>
      <c r="J15" s="19">
        <f t="shared" si="0"/>
        <v>0</v>
      </c>
      <c r="K15" s="19">
        <f t="shared" si="1"/>
        <v>0</v>
      </c>
      <c r="L15" s="62">
        <f t="shared" si="2"/>
        <v>0</v>
      </c>
      <c r="M15" s="62">
        <f t="shared" si="3"/>
        <v>0</v>
      </c>
    </row>
    <row r="16" spans="1:13" x14ac:dyDescent="0.3">
      <c r="A16" s="17">
        <v>1.9</v>
      </c>
      <c r="B16" s="16" t="s">
        <v>72</v>
      </c>
      <c r="C16" s="17">
        <v>4</v>
      </c>
      <c r="D16" s="17">
        <v>0</v>
      </c>
      <c r="E16" s="18">
        <v>587450</v>
      </c>
      <c r="F16" s="19">
        <v>0</v>
      </c>
      <c r="G16" s="19">
        <v>0</v>
      </c>
      <c r="H16" s="19">
        <v>39550</v>
      </c>
      <c r="I16" s="19">
        <v>0</v>
      </c>
      <c r="J16" s="19">
        <f t="shared" si="0"/>
        <v>39550</v>
      </c>
      <c r="K16" s="19">
        <f t="shared" si="1"/>
        <v>0</v>
      </c>
      <c r="L16" s="62">
        <f t="shared" si="2"/>
        <v>6.7324878713081961</v>
      </c>
      <c r="M16" s="62">
        <f t="shared" si="3"/>
        <v>0</v>
      </c>
    </row>
    <row r="17" spans="1:13" x14ac:dyDescent="0.3">
      <c r="A17" s="63">
        <v>1.1000000000000001</v>
      </c>
      <c r="B17" s="16" t="s">
        <v>10</v>
      </c>
      <c r="C17" s="17">
        <v>7</v>
      </c>
      <c r="D17" s="17">
        <v>0</v>
      </c>
      <c r="E17" s="18">
        <v>4622400</v>
      </c>
      <c r="F17" s="19">
        <v>123798</v>
      </c>
      <c r="G17" s="19">
        <v>0</v>
      </c>
      <c r="H17" s="19">
        <v>310230</v>
      </c>
      <c r="I17" s="19">
        <v>0</v>
      </c>
      <c r="J17" s="19">
        <f t="shared" si="0"/>
        <v>434028</v>
      </c>
      <c r="K17" s="19">
        <f t="shared" si="1"/>
        <v>0</v>
      </c>
      <c r="L17" s="62">
        <f t="shared" si="2"/>
        <v>9.3896677050882662</v>
      </c>
      <c r="M17" s="62">
        <f t="shared" si="3"/>
        <v>0</v>
      </c>
    </row>
    <row r="18" spans="1:13" x14ac:dyDescent="0.3">
      <c r="A18" s="17">
        <v>1.1100000000000001</v>
      </c>
      <c r="B18" s="16" t="s">
        <v>73</v>
      </c>
      <c r="C18" s="17">
        <v>5</v>
      </c>
      <c r="D18" s="17">
        <v>0</v>
      </c>
      <c r="E18" s="18">
        <v>339600</v>
      </c>
      <c r="F18" s="19">
        <v>2400</v>
      </c>
      <c r="G18" s="19">
        <v>0</v>
      </c>
      <c r="H18" s="19">
        <v>0</v>
      </c>
      <c r="I18" s="19">
        <v>0</v>
      </c>
      <c r="J18" s="19">
        <f t="shared" si="0"/>
        <v>2400</v>
      </c>
      <c r="K18" s="19">
        <f t="shared" si="1"/>
        <v>0</v>
      </c>
      <c r="L18" s="62">
        <f t="shared" si="2"/>
        <v>0.70671378091872794</v>
      </c>
      <c r="M18" s="62">
        <f t="shared" si="3"/>
        <v>0</v>
      </c>
    </row>
    <row r="19" spans="1:13" x14ac:dyDescent="0.3">
      <c r="A19" s="21">
        <v>1.1200000000000001</v>
      </c>
      <c r="B19" s="20" t="s">
        <v>74</v>
      </c>
      <c r="C19" s="21">
        <v>1</v>
      </c>
      <c r="D19" s="21">
        <v>1</v>
      </c>
      <c r="E19" s="22">
        <v>1400000</v>
      </c>
      <c r="F19" s="23">
        <v>98940</v>
      </c>
      <c r="G19" s="23">
        <v>19560</v>
      </c>
      <c r="H19" s="23">
        <v>108940</v>
      </c>
      <c r="I19" s="23">
        <v>83409.149999999994</v>
      </c>
      <c r="J19" s="23">
        <f t="shared" si="0"/>
        <v>207880</v>
      </c>
      <c r="K19" s="23">
        <f t="shared" si="1"/>
        <v>102969.15</v>
      </c>
      <c r="L19" s="64">
        <f t="shared" si="2"/>
        <v>14.848571428571429</v>
      </c>
      <c r="M19" s="64">
        <f t="shared" si="3"/>
        <v>7.3549392857142859</v>
      </c>
    </row>
    <row r="20" spans="1:13" x14ac:dyDescent="0.3">
      <c r="A20" s="53">
        <v>2</v>
      </c>
      <c r="B20" s="56" t="s">
        <v>11</v>
      </c>
      <c r="C20" s="53">
        <v>10</v>
      </c>
      <c r="D20" s="53">
        <v>1</v>
      </c>
      <c r="E20" s="7">
        <v>1171427</v>
      </c>
      <c r="F20" s="8">
        <v>26200</v>
      </c>
      <c r="G20" s="8">
        <v>11687</v>
      </c>
      <c r="H20" s="8">
        <v>10700</v>
      </c>
      <c r="I20" s="8">
        <v>17084.810000000001</v>
      </c>
      <c r="J20" s="8">
        <f t="shared" si="0"/>
        <v>36900</v>
      </c>
      <c r="K20" s="8">
        <f t="shared" si="1"/>
        <v>28771.81</v>
      </c>
      <c r="L20" s="58">
        <f t="shared" si="2"/>
        <v>3.1500042256154246</v>
      </c>
      <c r="M20" s="58">
        <f t="shared" si="3"/>
        <v>2.4561334167643394</v>
      </c>
    </row>
    <row r="21" spans="1:13" x14ac:dyDescent="0.3">
      <c r="A21" s="13">
        <v>2.1</v>
      </c>
      <c r="B21" s="12" t="s">
        <v>6</v>
      </c>
      <c r="C21" s="13">
        <v>1</v>
      </c>
      <c r="D21" s="13">
        <v>1</v>
      </c>
      <c r="E21" s="14">
        <v>476727</v>
      </c>
      <c r="F21" s="15">
        <v>16700</v>
      </c>
      <c r="G21" s="15">
        <v>11687</v>
      </c>
      <c r="H21" s="15">
        <v>10700</v>
      </c>
      <c r="I21" s="15">
        <v>17084.810000000001</v>
      </c>
      <c r="J21" s="15">
        <f t="shared" si="0"/>
        <v>27400</v>
      </c>
      <c r="K21" s="15">
        <f t="shared" si="1"/>
        <v>28771.81</v>
      </c>
      <c r="L21" s="61">
        <f t="shared" si="2"/>
        <v>5.7475242644112878</v>
      </c>
      <c r="M21" s="61">
        <f t="shared" si="3"/>
        <v>6.0352801498551578</v>
      </c>
    </row>
    <row r="22" spans="1:13" x14ac:dyDescent="0.3">
      <c r="A22" s="17">
        <v>2.2000000000000002</v>
      </c>
      <c r="B22" s="16" t="s">
        <v>96</v>
      </c>
      <c r="C22" s="17">
        <v>1</v>
      </c>
      <c r="D22" s="17">
        <v>0</v>
      </c>
      <c r="E22" s="18">
        <v>96000</v>
      </c>
      <c r="F22" s="19">
        <v>0</v>
      </c>
      <c r="G22" s="19">
        <v>0</v>
      </c>
      <c r="H22" s="19">
        <v>0</v>
      </c>
      <c r="I22" s="19">
        <v>0</v>
      </c>
      <c r="J22" s="19">
        <f t="shared" si="0"/>
        <v>0</v>
      </c>
      <c r="K22" s="19">
        <f t="shared" si="1"/>
        <v>0</v>
      </c>
      <c r="L22" s="62">
        <f t="shared" si="2"/>
        <v>0</v>
      </c>
      <c r="M22" s="62">
        <f t="shared" si="3"/>
        <v>0</v>
      </c>
    </row>
    <row r="23" spans="1:13" x14ac:dyDescent="0.3">
      <c r="A23" s="17">
        <v>2.2999999999999998</v>
      </c>
      <c r="B23" s="16" t="s">
        <v>87</v>
      </c>
      <c r="C23" s="17">
        <v>3</v>
      </c>
      <c r="D23" s="17">
        <v>0</v>
      </c>
      <c r="E23" s="18">
        <v>156800</v>
      </c>
      <c r="F23" s="19">
        <v>0</v>
      </c>
      <c r="G23" s="19">
        <v>0</v>
      </c>
      <c r="H23" s="19">
        <v>0</v>
      </c>
      <c r="I23" s="19">
        <v>0</v>
      </c>
      <c r="J23" s="19">
        <f t="shared" si="0"/>
        <v>0</v>
      </c>
      <c r="K23" s="19">
        <f t="shared" si="1"/>
        <v>0</v>
      </c>
      <c r="L23" s="62">
        <f t="shared" si="2"/>
        <v>0</v>
      </c>
      <c r="M23" s="62">
        <f t="shared" si="3"/>
        <v>0</v>
      </c>
    </row>
    <row r="24" spans="1:13" x14ac:dyDescent="0.3">
      <c r="A24" s="17">
        <v>2.4</v>
      </c>
      <c r="B24" s="16" t="s">
        <v>88</v>
      </c>
      <c r="C24" s="17">
        <v>3</v>
      </c>
      <c r="D24" s="17">
        <v>0</v>
      </c>
      <c r="E24" s="18">
        <v>207900</v>
      </c>
      <c r="F24" s="19">
        <v>9500</v>
      </c>
      <c r="G24" s="19">
        <v>0</v>
      </c>
      <c r="H24" s="19">
        <v>0</v>
      </c>
      <c r="I24" s="19">
        <v>0</v>
      </c>
      <c r="J24" s="19">
        <f t="shared" si="0"/>
        <v>9500</v>
      </c>
      <c r="K24" s="19">
        <f t="shared" si="1"/>
        <v>0</v>
      </c>
      <c r="L24" s="62">
        <f t="shared" si="2"/>
        <v>4.5695045695045691</v>
      </c>
      <c r="M24" s="62">
        <f t="shared" si="3"/>
        <v>0</v>
      </c>
    </row>
    <row r="25" spans="1:13" x14ac:dyDescent="0.3">
      <c r="A25" s="21">
        <v>2.5</v>
      </c>
      <c r="B25" s="20" t="s">
        <v>89</v>
      </c>
      <c r="C25" s="21">
        <v>2</v>
      </c>
      <c r="D25" s="21">
        <v>0</v>
      </c>
      <c r="E25" s="22">
        <v>234000</v>
      </c>
      <c r="F25" s="23">
        <v>0</v>
      </c>
      <c r="G25" s="23">
        <v>0</v>
      </c>
      <c r="H25" s="23">
        <v>0</v>
      </c>
      <c r="I25" s="23">
        <v>0</v>
      </c>
      <c r="J25" s="23">
        <f t="shared" si="0"/>
        <v>0</v>
      </c>
      <c r="K25" s="23">
        <f t="shared" si="1"/>
        <v>0</v>
      </c>
      <c r="L25" s="64">
        <f t="shared" si="2"/>
        <v>0</v>
      </c>
      <c r="M25" s="64">
        <f t="shared" si="3"/>
        <v>0</v>
      </c>
    </row>
    <row r="26" spans="1:13" x14ac:dyDescent="0.3">
      <c r="A26" s="53">
        <v>3</v>
      </c>
      <c r="B26" s="56" t="s">
        <v>12</v>
      </c>
      <c r="C26" s="53">
        <v>15</v>
      </c>
      <c r="D26" s="53">
        <v>2</v>
      </c>
      <c r="E26" s="7">
        <v>4490730</v>
      </c>
      <c r="F26" s="8">
        <v>209351</v>
      </c>
      <c r="G26" s="8">
        <v>6170</v>
      </c>
      <c r="H26" s="8">
        <v>463351</v>
      </c>
      <c r="I26" s="8">
        <v>31000</v>
      </c>
      <c r="J26" s="8">
        <f t="shared" si="0"/>
        <v>672702</v>
      </c>
      <c r="K26" s="8">
        <f t="shared" si="1"/>
        <v>37170</v>
      </c>
      <c r="L26" s="58">
        <f t="shared" si="2"/>
        <v>14.979791704244077</v>
      </c>
      <c r="M26" s="58">
        <f t="shared" si="3"/>
        <v>0.8277050724492454</v>
      </c>
    </row>
    <row r="27" spans="1:13" x14ac:dyDescent="0.3">
      <c r="A27" s="13">
        <v>3.1</v>
      </c>
      <c r="B27" s="12" t="s">
        <v>6</v>
      </c>
      <c r="C27" s="13">
        <v>1</v>
      </c>
      <c r="D27" s="13">
        <v>0</v>
      </c>
      <c r="E27" s="14">
        <v>820272</v>
      </c>
      <c r="F27" s="15">
        <v>68356</v>
      </c>
      <c r="G27" s="15">
        <v>0</v>
      </c>
      <c r="H27" s="15">
        <v>68356</v>
      </c>
      <c r="I27" s="15">
        <v>0</v>
      </c>
      <c r="J27" s="15">
        <f t="shared" si="0"/>
        <v>136712</v>
      </c>
      <c r="K27" s="15">
        <f t="shared" si="1"/>
        <v>0</v>
      </c>
      <c r="L27" s="61">
        <f t="shared" si="2"/>
        <v>16.666666666666668</v>
      </c>
      <c r="M27" s="61">
        <f t="shared" si="3"/>
        <v>0</v>
      </c>
    </row>
    <row r="28" spans="1:13" x14ac:dyDescent="0.3">
      <c r="A28" s="17">
        <v>3.2</v>
      </c>
      <c r="B28" s="16" t="s">
        <v>90</v>
      </c>
      <c r="C28" s="17">
        <v>10</v>
      </c>
      <c r="D28" s="17">
        <v>2</v>
      </c>
      <c r="E28" s="18">
        <v>1419420</v>
      </c>
      <c r="F28" s="19">
        <v>38000</v>
      </c>
      <c r="G28" s="19">
        <v>6170</v>
      </c>
      <c r="H28" s="19">
        <v>277000</v>
      </c>
      <c r="I28" s="19">
        <v>31000</v>
      </c>
      <c r="J28" s="19">
        <f t="shared" si="0"/>
        <v>315000</v>
      </c>
      <c r="K28" s="19">
        <f t="shared" si="1"/>
        <v>37170</v>
      </c>
      <c r="L28" s="62">
        <f t="shared" si="2"/>
        <v>22.192162996153357</v>
      </c>
      <c r="M28" s="62">
        <f t="shared" si="3"/>
        <v>2.6186752335460963</v>
      </c>
    </row>
    <row r="29" spans="1:13" x14ac:dyDescent="0.3">
      <c r="A29" s="17">
        <v>3.3</v>
      </c>
      <c r="B29" s="16" t="s">
        <v>97</v>
      </c>
      <c r="C29" s="17">
        <v>1</v>
      </c>
      <c r="D29" s="17">
        <v>0</v>
      </c>
      <c r="E29" s="18">
        <v>925000</v>
      </c>
      <c r="F29" s="19">
        <v>0</v>
      </c>
      <c r="G29" s="19">
        <v>0</v>
      </c>
      <c r="H29" s="19">
        <v>0</v>
      </c>
      <c r="I29" s="19">
        <v>0</v>
      </c>
      <c r="J29" s="19">
        <f t="shared" si="0"/>
        <v>0</v>
      </c>
      <c r="K29" s="19">
        <f t="shared" si="1"/>
        <v>0</v>
      </c>
      <c r="L29" s="62">
        <f t="shared" si="2"/>
        <v>0</v>
      </c>
      <c r="M29" s="62">
        <f t="shared" si="3"/>
        <v>0</v>
      </c>
    </row>
    <row r="30" spans="1:13" x14ac:dyDescent="0.3">
      <c r="A30" s="17">
        <v>3.4</v>
      </c>
      <c r="B30" s="16" t="s">
        <v>75</v>
      </c>
      <c r="C30" s="17">
        <v>2</v>
      </c>
      <c r="D30" s="17">
        <v>0</v>
      </c>
      <c r="E30" s="18">
        <v>77108</v>
      </c>
      <c r="F30" s="19">
        <v>0</v>
      </c>
      <c r="G30" s="19">
        <v>0</v>
      </c>
      <c r="H30" s="19">
        <v>0</v>
      </c>
      <c r="I30" s="19">
        <v>0</v>
      </c>
      <c r="J30" s="19">
        <f t="shared" si="0"/>
        <v>0</v>
      </c>
      <c r="K30" s="19">
        <f t="shared" si="1"/>
        <v>0</v>
      </c>
      <c r="L30" s="62">
        <f t="shared" si="2"/>
        <v>0</v>
      </c>
      <c r="M30" s="62">
        <f t="shared" si="3"/>
        <v>0</v>
      </c>
    </row>
    <row r="31" spans="1:13" x14ac:dyDescent="0.3">
      <c r="A31" s="21">
        <v>3.5</v>
      </c>
      <c r="B31" s="20" t="s">
        <v>98</v>
      </c>
      <c r="C31" s="21">
        <v>1</v>
      </c>
      <c r="D31" s="21">
        <v>0</v>
      </c>
      <c r="E31" s="22">
        <v>1248930</v>
      </c>
      <c r="F31" s="23">
        <v>102995</v>
      </c>
      <c r="G31" s="23">
        <v>0</v>
      </c>
      <c r="H31" s="23">
        <v>117995</v>
      </c>
      <c r="I31" s="23">
        <v>0</v>
      </c>
      <c r="J31" s="23">
        <f t="shared" si="0"/>
        <v>220990</v>
      </c>
      <c r="K31" s="23">
        <f t="shared" si="1"/>
        <v>0</v>
      </c>
      <c r="L31" s="64">
        <f t="shared" si="2"/>
        <v>17.694346360484573</v>
      </c>
      <c r="M31" s="64">
        <f t="shared" si="3"/>
        <v>0</v>
      </c>
    </row>
    <row r="32" spans="1:13" x14ac:dyDescent="0.3">
      <c r="A32" s="53">
        <v>4</v>
      </c>
      <c r="B32" s="56" t="s">
        <v>13</v>
      </c>
      <c r="C32" s="53">
        <v>46</v>
      </c>
      <c r="D32" s="53">
        <v>0</v>
      </c>
      <c r="E32" s="7">
        <v>4097800</v>
      </c>
      <c r="F32" s="8">
        <v>28642</v>
      </c>
      <c r="G32" s="8">
        <v>0</v>
      </c>
      <c r="H32" s="8">
        <v>30742</v>
      </c>
      <c r="I32" s="8">
        <v>0</v>
      </c>
      <c r="J32" s="8">
        <f t="shared" si="0"/>
        <v>59384</v>
      </c>
      <c r="K32" s="8">
        <f t="shared" si="1"/>
        <v>0</v>
      </c>
      <c r="L32" s="58">
        <f t="shared" si="2"/>
        <v>1.4491678461613549</v>
      </c>
      <c r="M32" s="58">
        <f t="shared" si="3"/>
        <v>0</v>
      </c>
    </row>
    <row r="33" spans="1:13" x14ac:dyDescent="0.3">
      <c r="A33" s="13">
        <v>4.0999999999999996</v>
      </c>
      <c r="B33" s="12" t="s">
        <v>6</v>
      </c>
      <c r="C33" s="13">
        <v>5</v>
      </c>
      <c r="D33" s="13">
        <v>0</v>
      </c>
      <c r="E33" s="14">
        <v>2872161</v>
      </c>
      <c r="F33" s="15">
        <v>25742</v>
      </c>
      <c r="G33" s="15">
        <v>0</v>
      </c>
      <c r="H33" s="15">
        <v>25742</v>
      </c>
      <c r="I33" s="15">
        <v>0</v>
      </c>
      <c r="J33" s="15">
        <f t="shared" si="0"/>
        <v>51484</v>
      </c>
      <c r="K33" s="15">
        <f t="shared" si="1"/>
        <v>0</v>
      </c>
      <c r="L33" s="61">
        <f t="shared" si="2"/>
        <v>1.7925178985439882</v>
      </c>
      <c r="M33" s="61">
        <f t="shared" si="3"/>
        <v>0</v>
      </c>
    </row>
    <row r="34" spans="1:13" x14ac:dyDescent="0.3">
      <c r="A34" s="17">
        <v>4.2</v>
      </c>
      <c r="B34" s="16" t="s">
        <v>99</v>
      </c>
      <c r="C34" s="17">
        <v>9</v>
      </c>
      <c r="D34" s="17">
        <v>0</v>
      </c>
      <c r="E34" s="18">
        <v>200000</v>
      </c>
      <c r="F34" s="19">
        <v>0</v>
      </c>
      <c r="G34" s="19">
        <v>0</v>
      </c>
      <c r="H34" s="19">
        <v>0</v>
      </c>
      <c r="I34" s="19">
        <v>0</v>
      </c>
      <c r="J34" s="19">
        <f t="shared" si="0"/>
        <v>0</v>
      </c>
      <c r="K34" s="19">
        <f t="shared" si="1"/>
        <v>0</v>
      </c>
      <c r="L34" s="62">
        <f t="shared" si="2"/>
        <v>0</v>
      </c>
      <c r="M34" s="62">
        <f t="shared" si="3"/>
        <v>0</v>
      </c>
    </row>
    <row r="35" spans="1:13" x14ac:dyDescent="0.3">
      <c r="A35" s="17">
        <v>4.3</v>
      </c>
      <c r="B35" s="16" t="s">
        <v>14</v>
      </c>
      <c r="C35" s="17">
        <v>2</v>
      </c>
      <c r="D35" s="17">
        <v>0</v>
      </c>
      <c r="E35" s="18">
        <v>32760</v>
      </c>
      <c r="F35" s="19">
        <v>0</v>
      </c>
      <c r="G35" s="19">
        <v>0</v>
      </c>
      <c r="H35" s="19">
        <v>0</v>
      </c>
      <c r="I35" s="19">
        <v>0</v>
      </c>
      <c r="J35" s="19">
        <f t="shared" si="0"/>
        <v>0</v>
      </c>
      <c r="K35" s="19">
        <f t="shared" si="1"/>
        <v>0</v>
      </c>
      <c r="L35" s="62">
        <f t="shared" si="2"/>
        <v>0</v>
      </c>
      <c r="M35" s="62">
        <f t="shared" si="3"/>
        <v>0</v>
      </c>
    </row>
    <row r="36" spans="1:13" x14ac:dyDescent="0.3">
      <c r="A36" s="17">
        <v>4.4000000000000004</v>
      </c>
      <c r="B36" s="16" t="s">
        <v>15</v>
      </c>
      <c r="C36" s="17">
        <v>2</v>
      </c>
      <c r="D36" s="17">
        <v>0</v>
      </c>
      <c r="E36" s="18">
        <v>32235</v>
      </c>
      <c r="F36" s="19">
        <v>0</v>
      </c>
      <c r="G36" s="19">
        <v>0</v>
      </c>
      <c r="H36" s="19">
        <v>0</v>
      </c>
      <c r="I36" s="19">
        <v>0</v>
      </c>
      <c r="J36" s="19">
        <f t="shared" si="0"/>
        <v>0</v>
      </c>
      <c r="K36" s="19">
        <f t="shared" si="1"/>
        <v>0</v>
      </c>
      <c r="L36" s="62">
        <f t="shared" si="2"/>
        <v>0</v>
      </c>
      <c r="M36" s="62">
        <f t="shared" si="3"/>
        <v>0</v>
      </c>
    </row>
    <row r="37" spans="1:13" x14ac:dyDescent="0.3">
      <c r="A37" s="17">
        <v>4.5</v>
      </c>
      <c r="B37" s="16" t="s">
        <v>16</v>
      </c>
      <c r="C37" s="17">
        <v>1</v>
      </c>
      <c r="D37" s="17">
        <v>0</v>
      </c>
      <c r="E37" s="18">
        <v>40530</v>
      </c>
      <c r="F37" s="19">
        <v>0</v>
      </c>
      <c r="G37" s="19">
        <v>0</v>
      </c>
      <c r="H37" s="19">
        <v>0</v>
      </c>
      <c r="I37" s="19">
        <v>0</v>
      </c>
      <c r="J37" s="19">
        <f t="shared" si="0"/>
        <v>0</v>
      </c>
      <c r="K37" s="19">
        <f t="shared" si="1"/>
        <v>0</v>
      </c>
      <c r="L37" s="62">
        <f t="shared" si="2"/>
        <v>0</v>
      </c>
      <c r="M37" s="62">
        <f t="shared" si="3"/>
        <v>0</v>
      </c>
    </row>
    <row r="38" spans="1:13" x14ac:dyDescent="0.3">
      <c r="A38" s="17">
        <v>4.5999999999999996</v>
      </c>
      <c r="B38" s="16" t="s">
        <v>17</v>
      </c>
      <c r="C38" s="17">
        <v>3</v>
      </c>
      <c r="D38" s="17">
        <v>0</v>
      </c>
      <c r="E38" s="18">
        <v>39060</v>
      </c>
      <c r="F38" s="19">
        <v>0</v>
      </c>
      <c r="G38" s="19">
        <v>0</v>
      </c>
      <c r="H38" s="19">
        <v>0</v>
      </c>
      <c r="I38" s="19">
        <v>0</v>
      </c>
      <c r="J38" s="19">
        <f t="shared" si="0"/>
        <v>0</v>
      </c>
      <c r="K38" s="19">
        <f t="shared" si="1"/>
        <v>0</v>
      </c>
      <c r="L38" s="62">
        <f t="shared" si="2"/>
        <v>0</v>
      </c>
      <c r="M38" s="62">
        <f t="shared" si="3"/>
        <v>0</v>
      </c>
    </row>
    <row r="39" spans="1:13" x14ac:dyDescent="0.3">
      <c r="A39" s="17">
        <v>4.7</v>
      </c>
      <c r="B39" s="16" t="s">
        <v>18</v>
      </c>
      <c r="C39" s="17">
        <v>2</v>
      </c>
      <c r="D39" s="17">
        <v>0</v>
      </c>
      <c r="E39" s="18">
        <v>42525</v>
      </c>
      <c r="F39" s="19">
        <v>0</v>
      </c>
      <c r="G39" s="19">
        <v>0</v>
      </c>
      <c r="H39" s="19">
        <v>0</v>
      </c>
      <c r="I39" s="19">
        <v>0</v>
      </c>
      <c r="J39" s="19">
        <f t="shared" si="0"/>
        <v>0</v>
      </c>
      <c r="K39" s="19">
        <f t="shared" si="1"/>
        <v>0</v>
      </c>
      <c r="L39" s="62">
        <f t="shared" si="2"/>
        <v>0</v>
      </c>
      <c r="M39" s="62">
        <f t="shared" si="3"/>
        <v>0</v>
      </c>
    </row>
    <row r="40" spans="1:13" x14ac:dyDescent="0.3">
      <c r="A40" s="17">
        <v>4.8</v>
      </c>
      <c r="B40" s="16" t="s">
        <v>19</v>
      </c>
      <c r="C40" s="17">
        <v>1</v>
      </c>
      <c r="D40" s="17">
        <v>0</v>
      </c>
      <c r="E40" s="18">
        <v>42945</v>
      </c>
      <c r="F40" s="19">
        <v>0</v>
      </c>
      <c r="G40" s="19">
        <v>0</v>
      </c>
      <c r="H40" s="19">
        <v>0</v>
      </c>
      <c r="I40" s="19">
        <v>0</v>
      </c>
      <c r="J40" s="19">
        <f t="shared" si="0"/>
        <v>0</v>
      </c>
      <c r="K40" s="19">
        <f t="shared" si="1"/>
        <v>0</v>
      </c>
      <c r="L40" s="62">
        <f t="shared" si="2"/>
        <v>0</v>
      </c>
      <c r="M40" s="62">
        <f t="shared" si="3"/>
        <v>0</v>
      </c>
    </row>
    <row r="41" spans="1:13" x14ac:dyDescent="0.3">
      <c r="A41" s="17">
        <v>4.9000000000000004</v>
      </c>
      <c r="B41" s="16" t="s">
        <v>20</v>
      </c>
      <c r="C41" s="17">
        <v>3</v>
      </c>
      <c r="D41" s="17">
        <v>0</v>
      </c>
      <c r="E41" s="18">
        <v>72102</v>
      </c>
      <c r="F41" s="19">
        <v>0</v>
      </c>
      <c r="G41" s="19">
        <v>0</v>
      </c>
      <c r="H41" s="19">
        <v>0</v>
      </c>
      <c r="I41" s="19">
        <v>0</v>
      </c>
      <c r="J41" s="19">
        <f t="shared" si="0"/>
        <v>0</v>
      </c>
      <c r="K41" s="19">
        <f t="shared" si="1"/>
        <v>0</v>
      </c>
      <c r="L41" s="62">
        <f t="shared" si="2"/>
        <v>0</v>
      </c>
      <c r="M41" s="62">
        <f t="shared" si="3"/>
        <v>0</v>
      </c>
    </row>
    <row r="42" spans="1:13" x14ac:dyDescent="0.3">
      <c r="A42" s="63">
        <v>4.0999999999999996</v>
      </c>
      <c r="B42" s="16" t="s">
        <v>21</v>
      </c>
      <c r="C42" s="17">
        <v>1</v>
      </c>
      <c r="D42" s="17">
        <v>0</v>
      </c>
      <c r="E42" s="18">
        <v>15120</v>
      </c>
      <c r="F42" s="19">
        <v>0</v>
      </c>
      <c r="G42" s="19">
        <v>0</v>
      </c>
      <c r="H42" s="19">
        <v>0</v>
      </c>
      <c r="I42" s="19">
        <v>0</v>
      </c>
      <c r="J42" s="19">
        <f t="shared" si="0"/>
        <v>0</v>
      </c>
      <c r="K42" s="19">
        <f t="shared" si="1"/>
        <v>0</v>
      </c>
      <c r="L42" s="62">
        <f t="shared" si="2"/>
        <v>0</v>
      </c>
      <c r="M42" s="62">
        <f t="shared" si="3"/>
        <v>0</v>
      </c>
    </row>
    <row r="43" spans="1:13" x14ac:dyDescent="0.3">
      <c r="A43" s="17">
        <v>4.1100000000000003</v>
      </c>
      <c r="B43" s="16" t="s">
        <v>22</v>
      </c>
      <c r="C43" s="17">
        <v>4</v>
      </c>
      <c r="D43" s="17">
        <v>0</v>
      </c>
      <c r="E43" s="18">
        <v>48729</v>
      </c>
      <c r="F43" s="19">
        <v>0</v>
      </c>
      <c r="G43" s="19">
        <v>0</v>
      </c>
      <c r="H43" s="19">
        <v>0</v>
      </c>
      <c r="I43" s="19">
        <v>0</v>
      </c>
      <c r="J43" s="19">
        <f t="shared" si="0"/>
        <v>0</v>
      </c>
      <c r="K43" s="19">
        <f t="shared" si="1"/>
        <v>0</v>
      </c>
      <c r="L43" s="62">
        <f t="shared" si="2"/>
        <v>0</v>
      </c>
      <c r="M43" s="62">
        <f t="shared" si="3"/>
        <v>0</v>
      </c>
    </row>
    <row r="44" spans="1:13" x14ac:dyDescent="0.3">
      <c r="A44" s="17">
        <v>4.12</v>
      </c>
      <c r="B44" s="16" t="s">
        <v>27</v>
      </c>
      <c r="C44" s="17">
        <v>1</v>
      </c>
      <c r="D44" s="17">
        <v>0</v>
      </c>
      <c r="E44" s="18">
        <v>2258</v>
      </c>
      <c r="F44" s="19">
        <v>0</v>
      </c>
      <c r="G44" s="19">
        <v>0</v>
      </c>
      <c r="H44" s="19">
        <v>0</v>
      </c>
      <c r="I44" s="19">
        <v>0</v>
      </c>
      <c r="J44" s="19">
        <f t="shared" si="0"/>
        <v>0</v>
      </c>
      <c r="K44" s="19">
        <f t="shared" si="1"/>
        <v>0</v>
      </c>
      <c r="L44" s="62">
        <f t="shared" si="2"/>
        <v>0</v>
      </c>
      <c r="M44" s="62">
        <f t="shared" si="3"/>
        <v>0</v>
      </c>
    </row>
    <row r="45" spans="1:13" x14ac:dyDescent="0.3">
      <c r="A45" s="17">
        <v>4.13</v>
      </c>
      <c r="B45" s="16" t="s">
        <v>23</v>
      </c>
      <c r="C45" s="17">
        <v>2</v>
      </c>
      <c r="D45" s="17">
        <v>0</v>
      </c>
      <c r="E45" s="18">
        <v>28255</v>
      </c>
      <c r="F45" s="19">
        <v>0</v>
      </c>
      <c r="G45" s="19">
        <v>0</v>
      </c>
      <c r="H45" s="19">
        <v>0</v>
      </c>
      <c r="I45" s="19">
        <v>0</v>
      </c>
      <c r="J45" s="19">
        <f t="shared" si="0"/>
        <v>0</v>
      </c>
      <c r="K45" s="19">
        <f t="shared" si="1"/>
        <v>0</v>
      </c>
      <c r="L45" s="62">
        <f t="shared" si="2"/>
        <v>0</v>
      </c>
      <c r="M45" s="62">
        <f t="shared" si="3"/>
        <v>0</v>
      </c>
    </row>
    <row r="46" spans="1:13" x14ac:dyDescent="0.3">
      <c r="A46" s="17">
        <v>4.1399999999999997</v>
      </c>
      <c r="B46" s="16" t="s">
        <v>24</v>
      </c>
      <c r="C46" s="17">
        <v>1</v>
      </c>
      <c r="D46" s="17">
        <v>0</v>
      </c>
      <c r="E46" s="18">
        <v>28724</v>
      </c>
      <c r="F46" s="19">
        <v>0</v>
      </c>
      <c r="G46" s="19">
        <v>0</v>
      </c>
      <c r="H46" s="19">
        <v>0</v>
      </c>
      <c r="I46" s="19">
        <v>0</v>
      </c>
      <c r="J46" s="19">
        <f t="shared" si="0"/>
        <v>0</v>
      </c>
      <c r="K46" s="19">
        <f t="shared" si="1"/>
        <v>0</v>
      </c>
      <c r="L46" s="62">
        <f t="shared" si="2"/>
        <v>0</v>
      </c>
      <c r="M46" s="62">
        <f t="shared" si="3"/>
        <v>0</v>
      </c>
    </row>
    <row r="47" spans="1:13" x14ac:dyDescent="0.3">
      <c r="A47" s="17">
        <v>4.1500000000000004</v>
      </c>
      <c r="B47" s="16" t="s">
        <v>91</v>
      </c>
      <c r="C47" s="17">
        <v>2</v>
      </c>
      <c r="D47" s="17">
        <v>0</v>
      </c>
      <c r="E47" s="18">
        <v>14858</v>
      </c>
      <c r="F47" s="19">
        <v>0</v>
      </c>
      <c r="G47" s="19">
        <v>0</v>
      </c>
      <c r="H47" s="19">
        <v>0</v>
      </c>
      <c r="I47" s="19">
        <v>0</v>
      </c>
      <c r="J47" s="19">
        <f t="shared" si="0"/>
        <v>0</v>
      </c>
      <c r="K47" s="19">
        <f t="shared" si="1"/>
        <v>0</v>
      </c>
      <c r="L47" s="62">
        <f t="shared" si="2"/>
        <v>0</v>
      </c>
      <c r="M47" s="62">
        <f t="shared" si="3"/>
        <v>0</v>
      </c>
    </row>
    <row r="48" spans="1:13" x14ac:dyDescent="0.3">
      <c r="A48" s="17">
        <v>4.16</v>
      </c>
      <c r="B48" s="16" t="s">
        <v>92</v>
      </c>
      <c r="C48" s="17">
        <v>2</v>
      </c>
      <c r="D48" s="17">
        <v>0</v>
      </c>
      <c r="E48" s="18">
        <v>115000</v>
      </c>
      <c r="F48" s="19">
        <v>0</v>
      </c>
      <c r="G48" s="19">
        <v>0</v>
      </c>
      <c r="H48" s="19">
        <v>0</v>
      </c>
      <c r="I48" s="19">
        <v>0</v>
      </c>
      <c r="J48" s="19">
        <f t="shared" si="0"/>
        <v>0</v>
      </c>
      <c r="K48" s="19">
        <f t="shared" si="1"/>
        <v>0</v>
      </c>
      <c r="L48" s="62">
        <f t="shared" si="2"/>
        <v>0</v>
      </c>
      <c r="M48" s="62">
        <f t="shared" si="3"/>
        <v>0</v>
      </c>
    </row>
    <row r="49" spans="1:13" x14ac:dyDescent="0.3">
      <c r="A49" s="17">
        <v>4.17</v>
      </c>
      <c r="B49" s="16" t="s">
        <v>100</v>
      </c>
      <c r="C49" s="17">
        <v>4</v>
      </c>
      <c r="D49" s="17">
        <v>0</v>
      </c>
      <c r="E49" s="18">
        <v>450000</v>
      </c>
      <c r="F49" s="19">
        <v>0</v>
      </c>
      <c r="G49" s="19">
        <v>0</v>
      </c>
      <c r="H49" s="19">
        <v>5000</v>
      </c>
      <c r="I49" s="19">
        <v>0</v>
      </c>
      <c r="J49" s="19">
        <f t="shared" si="0"/>
        <v>5000</v>
      </c>
      <c r="K49" s="19">
        <f t="shared" si="1"/>
        <v>0</v>
      </c>
      <c r="L49" s="62">
        <f t="shared" si="2"/>
        <v>1.1111111111111112</v>
      </c>
      <c r="M49" s="62">
        <f t="shared" si="3"/>
        <v>0</v>
      </c>
    </row>
    <row r="50" spans="1:13" x14ac:dyDescent="0.3">
      <c r="A50" s="21">
        <v>4.18</v>
      </c>
      <c r="B50" s="20" t="s">
        <v>131</v>
      </c>
      <c r="C50" s="21">
        <v>1</v>
      </c>
      <c r="D50" s="21">
        <v>0</v>
      </c>
      <c r="E50" s="22">
        <v>20538</v>
      </c>
      <c r="F50" s="23">
        <v>2900</v>
      </c>
      <c r="G50" s="23">
        <v>0</v>
      </c>
      <c r="H50" s="23">
        <v>0</v>
      </c>
      <c r="I50" s="23">
        <v>0</v>
      </c>
      <c r="J50" s="23">
        <f t="shared" si="0"/>
        <v>2900</v>
      </c>
      <c r="K50" s="23">
        <f t="shared" si="1"/>
        <v>0</v>
      </c>
      <c r="L50" s="64">
        <f t="shared" si="2"/>
        <v>14.120167494400624</v>
      </c>
      <c r="M50" s="64">
        <f t="shared" si="3"/>
        <v>0</v>
      </c>
    </row>
    <row r="51" spans="1:13" x14ac:dyDescent="0.3">
      <c r="A51" s="53">
        <v>5</v>
      </c>
      <c r="B51" s="56" t="s">
        <v>25</v>
      </c>
      <c r="C51" s="53">
        <v>6</v>
      </c>
      <c r="D51" s="53">
        <v>1</v>
      </c>
      <c r="E51" s="7">
        <v>1071500</v>
      </c>
      <c r="F51" s="8">
        <v>55085</v>
      </c>
      <c r="G51" s="8">
        <v>0</v>
      </c>
      <c r="H51" s="8">
        <v>118007</v>
      </c>
      <c r="I51" s="8">
        <v>600</v>
      </c>
      <c r="J51" s="8">
        <f t="shared" si="0"/>
        <v>173092</v>
      </c>
      <c r="K51" s="8">
        <f t="shared" si="1"/>
        <v>600</v>
      </c>
      <c r="L51" s="58">
        <f t="shared" si="2"/>
        <v>16.154176388240785</v>
      </c>
      <c r="M51" s="58">
        <f t="shared" si="3"/>
        <v>5.5996266915538967E-2</v>
      </c>
    </row>
    <row r="52" spans="1:13" x14ac:dyDescent="0.3">
      <c r="A52" s="13">
        <v>5.0999999999999996</v>
      </c>
      <c r="B52" s="12" t="s">
        <v>6</v>
      </c>
      <c r="C52" s="13">
        <v>2</v>
      </c>
      <c r="D52" s="13">
        <v>1</v>
      </c>
      <c r="E52" s="14">
        <v>918000</v>
      </c>
      <c r="F52" s="15">
        <v>50085</v>
      </c>
      <c r="G52" s="15">
        <v>0</v>
      </c>
      <c r="H52" s="15">
        <v>57507</v>
      </c>
      <c r="I52" s="15">
        <v>600</v>
      </c>
      <c r="J52" s="15">
        <f t="shared" si="0"/>
        <v>107592</v>
      </c>
      <c r="K52" s="15">
        <f t="shared" si="1"/>
        <v>600</v>
      </c>
      <c r="L52" s="61">
        <f t="shared" si="2"/>
        <v>11.720261437908496</v>
      </c>
      <c r="M52" s="61">
        <f t="shared" si="3"/>
        <v>6.535947712418301E-2</v>
      </c>
    </row>
    <row r="53" spans="1:13" x14ac:dyDescent="0.3">
      <c r="A53" s="17">
        <v>5.2</v>
      </c>
      <c r="B53" s="16" t="s">
        <v>26</v>
      </c>
      <c r="C53" s="17">
        <v>2</v>
      </c>
      <c r="D53" s="17">
        <v>0</v>
      </c>
      <c r="E53" s="18">
        <v>53000</v>
      </c>
      <c r="F53" s="19">
        <v>0</v>
      </c>
      <c r="G53" s="19">
        <v>0</v>
      </c>
      <c r="H53" s="19">
        <v>0</v>
      </c>
      <c r="I53" s="19">
        <v>0</v>
      </c>
      <c r="J53" s="19">
        <f t="shared" si="0"/>
        <v>0</v>
      </c>
      <c r="K53" s="19">
        <f t="shared" si="1"/>
        <v>0</v>
      </c>
      <c r="L53" s="62">
        <f t="shared" si="2"/>
        <v>0</v>
      </c>
      <c r="M53" s="62">
        <f t="shared" si="3"/>
        <v>0</v>
      </c>
    </row>
    <row r="54" spans="1:13" x14ac:dyDescent="0.3">
      <c r="A54" s="17">
        <v>5.3</v>
      </c>
      <c r="B54" s="16" t="s">
        <v>50</v>
      </c>
      <c r="C54" s="17">
        <v>1</v>
      </c>
      <c r="D54" s="17">
        <v>0</v>
      </c>
      <c r="E54" s="18">
        <v>40000</v>
      </c>
      <c r="F54" s="19">
        <v>5000</v>
      </c>
      <c r="G54" s="19">
        <v>0</v>
      </c>
      <c r="H54" s="19">
        <v>0</v>
      </c>
      <c r="I54" s="19">
        <v>0</v>
      </c>
      <c r="J54" s="19">
        <f t="shared" si="0"/>
        <v>5000</v>
      </c>
      <c r="K54" s="19">
        <f t="shared" si="1"/>
        <v>0</v>
      </c>
      <c r="L54" s="62">
        <f t="shared" si="2"/>
        <v>12.5</v>
      </c>
      <c r="M54" s="62">
        <f t="shared" si="3"/>
        <v>0</v>
      </c>
    </row>
    <row r="55" spans="1:13" x14ac:dyDescent="0.3">
      <c r="A55" s="21">
        <v>5.4</v>
      </c>
      <c r="B55" s="20" t="s">
        <v>93</v>
      </c>
      <c r="C55" s="21">
        <v>1</v>
      </c>
      <c r="D55" s="21">
        <v>0</v>
      </c>
      <c r="E55" s="22">
        <v>60500</v>
      </c>
      <c r="F55" s="23">
        <v>0</v>
      </c>
      <c r="G55" s="23">
        <v>0</v>
      </c>
      <c r="H55" s="23">
        <v>60500</v>
      </c>
      <c r="I55" s="23">
        <v>0</v>
      </c>
      <c r="J55" s="23">
        <f t="shared" si="0"/>
        <v>60500</v>
      </c>
      <c r="K55" s="23">
        <f t="shared" si="1"/>
        <v>0</v>
      </c>
      <c r="L55" s="64">
        <f t="shared" si="2"/>
        <v>100</v>
      </c>
      <c r="M55" s="64">
        <f t="shared" si="3"/>
        <v>0</v>
      </c>
    </row>
    <row r="56" spans="1:13" x14ac:dyDescent="0.3">
      <c r="A56" s="53">
        <v>6</v>
      </c>
      <c r="B56" s="56" t="s">
        <v>32</v>
      </c>
      <c r="C56" s="53">
        <v>7</v>
      </c>
      <c r="D56" s="53">
        <v>2</v>
      </c>
      <c r="E56" s="7">
        <v>1227220</v>
      </c>
      <c r="F56" s="8">
        <v>14831</v>
      </c>
      <c r="G56" s="8">
        <v>0</v>
      </c>
      <c r="H56" s="8">
        <v>24831</v>
      </c>
      <c r="I56" s="8">
        <v>7915.66</v>
      </c>
      <c r="J56" s="8">
        <f t="shared" si="0"/>
        <v>39662</v>
      </c>
      <c r="K56" s="8">
        <f t="shared" si="1"/>
        <v>7915.66</v>
      </c>
      <c r="L56" s="58">
        <f t="shared" si="2"/>
        <v>3.2318573686869509</v>
      </c>
      <c r="M56" s="58">
        <f t="shared" si="3"/>
        <v>0.64500741513339088</v>
      </c>
    </row>
    <row r="57" spans="1:13" x14ac:dyDescent="0.3">
      <c r="A57" s="13">
        <v>6.1</v>
      </c>
      <c r="B57" s="12" t="s">
        <v>6</v>
      </c>
      <c r="C57" s="13">
        <v>2</v>
      </c>
      <c r="D57" s="13">
        <v>1</v>
      </c>
      <c r="E57" s="14">
        <v>468800</v>
      </c>
      <c r="F57" s="15">
        <v>14831</v>
      </c>
      <c r="G57" s="15">
        <v>0</v>
      </c>
      <c r="H57" s="15">
        <v>24831</v>
      </c>
      <c r="I57" s="15">
        <v>3610.66</v>
      </c>
      <c r="J57" s="15">
        <f t="shared" si="0"/>
        <v>39662</v>
      </c>
      <c r="K57" s="15">
        <f t="shared" si="1"/>
        <v>3610.66</v>
      </c>
      <c r="L57" s="61">
        <f t="shared" si="2"/>
        <v>8.460324232081911</v>
      </c>
      <c r="M57" s="61">
        <f t="shared" si="3"/>
        <v>0.77019197952218432</v>
      </c>
    </row>
    <row r="58" spans="1:13" x14ac:dyDescent="0.3">
      <c r="A58" s="17">
        <v>6.2</v>
      </c>
      <c r="B58" s="16" t="s">
        <v>50</v>
      </c>
      <c r="C58" s="17">
        <v>1</v>
      </c>
      <c r="D58" s="17">
        <v>0</v>
      </c>
      <c r="E58" s="18">
        <v>69400</v>
      </c>
      <c r="F58" s="19">
        <v>0</v>
      </c>
      <c r="G58" s="19">
        <v>0</v>
      </c>
      <c r="H58" s="19">
        <v>0</v>
      </c>
      <c r="I58" s="19">
        <v>0</v>
      </c>
      <c r="J58" s="19">
        <f t="shared" si="0"/>
        <v>0</v>
      </c>
      <c r="K58" s="19">
        <f t="shared" si="1"/>
        <v>0</v>
      </c>
      <c r="L58" s="62">
        <f t="shared" si="2"/>
        <v>0</v>
      </c>
      <c r="M58" s="62">
        <f t="shared" si="3"/>
        <v>0</v>
      </c>
    </row>
    <row r="59" spans="1:13" x14ac:dyDescent="0.3">
      <c r="A59" s="17">
        <v>6.3</v>
      </c>
      <c r="B59" s="16" t="s">
        <v>33</v>
      </c>
      <c r="C59" s="17">
        <v>1</v>
      </c>
      <c r="D59" s="17">
        <v>0</v>
      </c>
      <c r="E59" s="18">
        <v>178100</v>
      </c>
      <c r="F59" s="19">
        <v>0</v>
      </c>
      <c r="G59" s="19">
        <v>0</v>
      </c>
      <c r="H59" s="19">
        <v>0</v>
      </c>
      <c r="I59" s="19">
        <v>0</v>
      </c>
      <c r="J59" s="19">
        <f t="shared" si="0"/>
        <v>0</v>
      </c>
      <c r="K59" s="19">
        <f t="shared" si="1"/>
        <v>0</v>
      </c>
      <c r="L59" s="62">
        <f t="shared" si="2"/>
        <v>0</v>
      </c>
      <c r="M59" s="62">
        <f t="shared" si="3"/>
        <v>0</v>
      </c>
    </row>
    <row r="60" spans="1:13" x14ac:dyDescent="0.3">
      <c r="A60" s="17">
        <v>6.4</v>
      </c>
      <c r="B60" s="16" t="s">
        <v>34</v>
      </c>
      <c r="C60" s="17">
        <v>1</v>
      </c>
      <c r="D60" s="17">
        <v>0</v>
      </c>
      <c r="E60" s="18">
        <v>246200</v>
      </c>
      <c r="F60" s="19">
        <v>0</v>
      </c>
      <c r="G60" s="19">
        <v>0</v>
      </c>
      <c r="H60" s="19">
        <v>0</v>
      </c>
      <c r="I60" s="19">
        <v>0</v>
      </c>
      <c r="J60" s="19">
        <f t="shared" si="0"/>
        <v>0</v>
      </c>
      <c r="K60" s="19">
        <f t="shared" si="1"/>
        <v>0</v>
      </c>
      <c r="L60" s="62">
        <f t="shared" si="2"/>
        <v>0</v>
      </c>
      <c r="M60" s="62">
        <f t="shared" si="3"/>
        <v>0</v>
      </c>
    </row>
    <row r="61" spans="1:13" x14ac:dyDescent="0.3">
      <c r="A61" s="17">
        <v>6.5</v>
      </c>
      <c r="B61" s="16" t="s">
        <v>35</v>
      </c>
      <c r="C61" s="17">
        <v>1</v>
      </c>
      <c r="D61" s="17">
        <v>0</v>
      </c>
      <c r="E61" s="18">
        <v>145100</v>
      </c>
      <c r="F61" s="19">
        <v>0</v>
      </c>
      <c r="G61" s="19">
        <v>0</v>
      </c>
      <c r="H61" s="19">
        <v>0</v>
      </c>
      <c r="I61" s="19">
        <v>0</v>
      </c>
      <c r="J61" s="19">
        <f t="shared" si="0"/>
        <v>0</v>
      </c>
      <c r="K61" s="19">
        <f t="shared" si="1"/>
        <v>0</v>
      </c>
      <c r="L61" s="62">
        <f t="shared" si="2"/>
        <v>0</v>
      </c>
      <c r="M61" s="62">
        <f t="shared" si="3"/>
        <v>0</v>
      </c>
    </row>
    <row r="62" spans="1:13" x14ac:dyDescent="0.3">
      <c r="A62" s="21">
        <v>6.6</v>
      </c>
      <c r="B62" s="20" t="s">
        <v>23</v>
      </c>
      <c r="C62" s="21">
        <v>1</v>
      </c>
      <c r="D62" s="21">
        <v>1</v>
      </c>
      <c r="E62" s="22">
        <v>119620</v>
      </c>
      <c r="F62" s="23">
        <v>0</v>
      </c>
      <c r="G62" s="23">
        <v>0</v>
      </c>
      <c r="H62" s="23">
        <v>0</v>
      </c>
      <c r="I62" s="23">
        <v>4305</v>
      </c>
      <c r="J62" s="23">
        <f t="shared" si="0"/>
        <v>0</v>
      </c>
      <c r="K62" s="23">
        <f t="shared" si="1"/>
        <v>4305</v>
      </c>
      <c r="L62" s="64">
        <f t="shared" si="2"/>
        <v>0</v>
      </c>
      <c r="M62" s="64">
        <f t="shared" si="3"/>
        <v>3.5988965056010702</v>
      </c>
    </row>
    <row r="63" spans="1:13" x14ac:dyDescent="0.3">
      <c r="A63" s="53">
        <v>7</v>
      </c>
      <c r="B63" s="56" t="s">
        <v>36</v>
      </c>
      <c r="C63" s="53">
        <v>24</v>
      </c>
      <c r="D63" s="53">
        <v>8</v>
      </c>
      <c r="E63" s="7">
        <v>18866100</v>
      </c>
      <c r="F63" s="8">
        <v>575977</v>
      </c>
      <c r="G63" s="8">
        <v>252687.47</v>
      </c>
      <c r="H63" s="8">
        <v>1051968</v>
      </c>
      <c r="I63" s="8">
        <v>51533.52</v>
      </c>
      <c r="J63" s="8">
        <f t="shared" si="0"/>
        <v>1627945</v>
      </c>
      <c r="K63" s="8">
        <f t="shared" si="1"/>
        <v>304220.99</v>
      </c>
      <c r="L63" s="58">
        <f t="shared" si="2"/>
        <v>8.6289429187802469</v>
      </c>
      <c r="M63" s="58">
        <f t="shared" si="3"/>
        <v>1.6125271783781492</v>
      </c>
    </row>
    <row r="64" spans="1:13" x14ac:dyDescent="0.3">
      <c r="A64" s="13">
        <v>7.1</v>
      </c>
      <c r="B64" s="12" t="s">
        <v>6</v>
      </c>
      <c r="C64" s="13">
        <v>7</v>
      </c>
      <c r="D64" s="13">
        <v>2</v>
      </c>
      <c r="E64" s="14">
        <v>2134550</v>
      </c>
      <c r="F64" s="15">
        <v>101558</v>
      </c>
      <c r="G64" s="15">
        <v>0</v>
      </c>
      <c r="H64" s="15">
        <v>155908</v>
      </c>
      <c r="I64" s="15">
        <v>35596.449999999997</v>
      </c>
      <c r="J64" s="15">
        <f t="shared" si="0"/>
        <v>257466</v>
      </c>
      <c r="K64" s="15">
        <f t="shared" si="1"/>
        <v>35596.449999999997</v>
      </c>
      <c r="L64" s="61">
        <f t="shared" si="2"/>
        <v>12.061839732027828</v>
      </c>
      <c r="M64" s="61">
        <f t="shared" si="3"/>
        <v>1.6676325220772525</v>
      </c>
    </row>
    <row r="65" spans="1:13" x14ac:dyDescent="0.3">
      <c r="A65" s="17">
        <v>7.2</v>
      </c>
      <c r="B65" s="16" t="s">
        <v>76</v>
      </c>
      <c r="C65" s="17">
        <v>1</v>
      </c>
      <c r="D65" s="17">
        <v>1</v>
      </c>
      <c r="E65" s="18">
        <v>1963300</v>
      </c>
      <c r="F65" s="19">
        <v>58918</v>
      </c>
      <c r="G65" s="19">
        <v>6150</v>
      </c>
      <c r="H65" s="19">
        <v>186918</v>
      </c>
      <c r="I65" s="19">
        <v>2389.3200000000002</v>
      </c>
      <c r="J65" s="19">
        <f t="shared" si="0"/>
        <v>245836</v>
      </c>
      <c r="K65" s="19">
        <f t="shared" si="1"/>
        <v>8539.32</v>
      </c>
      <c r="L65" s="62">
        <f t="shared" si="2"/>
        <v>12.521570824631997</v>
      </c>
      <c r="M65" s="62">
        <f t="shared" si="3"/>
        <v>0.43494728263637755</v>
      </c>
    </row>
    <row r="66" spans="1:13" x14ac:dyDescent="0.3">
      <c r="A66" s="17">
        <v>7.3</v>
      </c>
      <c r="B66" s="16" t="s">
        <v>77</v>
      </c>
      <c r="C66" s="17">
        <v>1</v>
      </c>
      <c r="D66" s="17">
        <v>1</v>
      </c>
      <c r="E66" s="18">
        <v>1790750</v>
      </c>
      <c r="F66" s="19">
        <v>87305</v>
      </c>
      <c r="G66" s="19">
        <v>22332.3</v>
      </c>
      <c r="H66" s="19">
        <v>87305</v>
      </c>
      <c r="I66" s="19">
        <v>2472.75</v>
      </c>
      <c r="J66" s="19">
        <f t="shared" si="0"/>
        <v>174610</v>
      </c>
      <c r="K66" s="19">
        <f t="shared" si="1"/>
        <v>24805.05</v>
      </c>
      <c r="L66" s="62">
        <f t="shared" si="2"/>
        <v>9.750663129973475</v>
      </c>
      <c r="M66" s="62">
        <f t="shared" si="3"/>
        <v>1.3851766019824097</v>
      </c>
    </row>
    <row r="67" spans="1:13" x14ac:dyDescent="0.3">
      <c r="A67" s="17">
        <v>7.4</v>
      </c>
      <c r="B67" s="16" t="s">
        <v>78</v>
      </c>
      <c r="C67" s="17">
        <v>1</v>
      </c>
      <c r="D67" s="17">
        <v>0</v>
      </c>
      <c r="E67" s="18">
        <v>743850</v>
      </c>
      <c r="F67" s="19">
        <v>800</v>
      </c>
      <c r="G67" s="19">
        <v>0</v>
      </c>
      <c r="H67" s="19">
        <v>50915</v>
      </c>
      <c r="I67" s="19">
        <v>0</v>
      </c>
      <c r="J67" s="19">
        <f t="shared" si="0"/>
        <v>51715</v>
      </c>
      <c r="K67" s="19">
        <f t="shared" si="1"/>
        <v>0</v>
      </c>
      <c r="L67" s="62">
        <f t="shared" si="2"/>
        <v>6.9523425421792027</v>
      </c>
      <c r="M67" s="62">
        <f t="shared" si="3"/>
        <v>0</v>
      </c>
    </row>
    <row r="68" spans="1:13" x14ac:dyDescent="0.3">
      <c r="A68" s="17">
        <v>7.5</v>
      </c>
      <c r="B68" s="16" t="s">
        <v>79</v>
      </c>
      <c r="C68" s="17">
        <v>3</v>
      </c>
      <c r="D68" s="17">
        <v>1</v>
      </c>
      <c r="E68" s="18">
        <v>1316600</v>
      </c>
      <c r="F68" s="19">
        <v>0</v>
      </c>
      <c r="G68" s="19">
        <v>125000</v>
      </c>
      <c r="H68" s="19">
        <v>132000</v>
      </c>
      <c r="I68" s="19">
        <v>0</v>
      </c>
      <c r="J68" s="19">
        <f t="shared" si="0"/>
        <v>132000</v>
      </c>
      <c r="K68" s="19">
        <f t="shared" si="1"/>
        <v>125000</v>
      </c>
      <c r="L68" s="62">
        <f t="shared" si="2"/>
        <v>10.025824092359107</v>
      </c>
      <c r="M68" s="62">
        <f t="shared" si="3"/>
        <v>9.4941516026127903</v>
      </c>
    </row>
    <row r="69" spans="1:13" x14ac:dyDescent="0.3">
      <c r="A69" s="17">
        <v>7.6</v>
      </c>
      <c r="B69" s="16" t="s">
        <v>54</v>
      </c>
      <c r="C69" s="17">
        <v>1</v>
      </c>
      <c r="D69" s="17">
        <v>0</v>
      </c>
      <c r="E69" s="18">
        <v>325960</v>
      </c>
      <c r="F69" s="19">
        <v>18899</v>
      </c>
      <c r="G69" s="19">
        <v>0</v>
      </c>
      <c r="H69" s="19">
        <v>625</v>
      </c>
      <c r="I69" s="19">
        <v>0</v>
      </c>
      <c r="J69" s="19">
        <f t="shared" si="0"/>
        <v>19524</v>
      </c>
      <c r="K69" s="19">
        <f t="shared" si="1"/>
        <v>0</v>
      </c>
      <c r="L69" s="62">
        <f t="shared" si="2"/>
        <v>5.9896919867468403</v>
      </c>
      <c r="M69" s="62">
        <f t="shared" si="3"/>
        <v>0</v>
      </c>
    </row>
    <row r="70" spans="1:13" x14ac:dyDescent="0.3">
      <c r="A70" s="17">
        <v>7.7</v>
      </c>
      <c r="B70" s="16" t="s">
        <v>80</v>
      </c>
      <c r="C70" s="17">
        <v>1</v>
      </c>
      <c r="D70" s="17">
        <v>0</v>
      </c>
      <c r="E70" s="18">
        <v>1455800</v>
      </c>
      <c r="F70" s="19">
        <v>34249</v>
      </c>
      <c r="G70" s="19">
        <v>0</v>
      </c>
      <c r="H70" s="19">
        <v>34249</v>
      </c>
      <c r="I70" s="19">
        <v>0</v>
      </c>
      <c r="J70" s="19">
        <f t="shared" si="0"/>
        <v>68498</v>
      </c>
      <c r="K70" s="19">
        <f t="shared" si="1"/>
        <v>0</v>
      </c>
      <c r="L70" s="62">
        <f t="shared" si="2"/>
        <v>4.7051792828685262</v>
      </c>
      <c r="M70" s="62">
        <f t="shared" si="3"/>
        <v>0</v>
      </c>
    </row>
    <row r="71" spans="1:13" x14ac:dyDescent="0.3">
      <c r="A71" s="17">
        <v>7.8</v>
      </c>
      <c r="B71" s="16" t="s">
        <v>111</v>
      </c>
      <c r="C71" s="17">
        <v>2</v>
      </c>
      <c r="D71" s="17">
        <v>0</v>
      </c>
      <c r="E71" s="18">
        <v>3445200</v>
      </c>
      <c r="F71" s="19">
        <v>115403</v>
      </c>
      <c r="G71" s="19">
        <v>0</v>
      </c>
      <c r="H71" s="19">
        <v>115403</v>
      </c>
      <c r="I71" s="19">
        <v>0</v>
      </c>
      <c r="J71" s="19">
        <f t="shared" si="0"/>
        <v>230806</v>
      </c>
      <c r="K71" s="19">
        <f t="shared" si="1"/>
        <v>0</v>
      </c>
      <c r="L71" s="62">
        <f t="shared" si="2"/>
        <v>6.6993498200394752</v>
      </c>
      <c r="M71" s="62">
        <f t="shared" si="3"/>
        <v>0</v>
      </c>
    </row>
    <row r="72" spans="1:13" x14ac:dyDescent="0.3">
      <c r="A72" s="17">
        <v>7.9</v>
      </c>
      <c r="B72" s="16" t="s">
        <v>101</v>
      </c>
      <c r="C72" s="17">
        <v>1</v>
      </c>
      <c r="D72" s="17">
        <v>1</v>
      </c>
      <c r="E72" s="18">
        <v>1769000</v>
      </c>
      <c r="F72" s="19">
        <v>26115</v>
      </c>
      <c r="G72" s="19">
        <v>93705.17</v>
      </c>
      <c r="H72" s="19">
        <v>147215</v>
      </c>
      <c r="I72" s="19">
        <v>3075</v>
      </c>
      <c r="J72" s="19">
        <f t="shared" ref="J72:J131" si="4">SUM(F72,H72)</f>
        <v>173330</v>
      </c>
      <c r="K72" s="19">
        <f t="shared" ref="K72:K131" si="5">SUM(G72,I72)</f>
        <v>96780.17</v>
      </c>
      <c r="L72" s="62">
        <f t="shared" ref="L72:L131" si="6">J72*100/E72</f>
        <v>9.7981910684002269</v>
      </c>
      <c r="M72" s="62">
        <f t="shared" ref="M72:M131" si="7">K72*100/E72</f>
        <v>5.4708971170152632</v>
      </c>
    </row>
    <row r="73" spans="1:13" x14ac:dyDescent="0.3">
      <c r="A73" s="63">
        <v>7.1</v>
      </c>
      <c r="B73" s="16" t="s">
        <v>81</v>
      </c>
      <c r="C73" s="17">
        <v>1</v>
      </c>
      <c r="D73" s="17">
        <v>1</v>
      </c>
      <c r="E73" s="18">
        <v>784450</v>
      </c>
      <c r="F73" s="19">
        <v>68074</v>
      </c>
      <c r="G73" s="19">
        <v>5500</v>
      </c>
      <c r="H73" s="19">
        <v>29074</v>
      </c>
      <c r="I73" s="19">
        <v>0</v>
      </c>
      <c r="J73" s="19">
        <f t="shared" si="4"/>
        <v>97148</v>
      </c>
      <c r="K73" s="19">
        <f t="shared" si="5"/>
        <v>5500</v>
      </c>
      <c r="L73" s="62">
        <f t="shared" si="6"/>
        <v>12.384218242080438</v>
      </c>
      <c r="M73" s="62">
        <f t="shared" si="7"/>
        <v>0.70112817897890245</v>
      </c>
    </row>
    <row r="74" spans="1:13" x14ac:dyDescent="0.3">
      <c r="A74" s="17">
        <v>7.12</v>
      </c>
      <c r="B74" s="16" t="s">
        <v>102</v>
      </c>
      <c r="C74" s="17">
        <v>1</v>
      </c>
      <c r="D74" s="17">
        <v>0</v>
      </c>
      <c r="E74" s="18">
        <v>411800</v>
      </c>
      <c r="F74" s="19">
        <v>0</v>
      </c>
      <c r="G74" s="19">
        <v>0</v>
      </c>
      <c r="H74" s="19">
        <v>0</v>
      </c>
      <c r="I74" s="19">
        <v>0</v>
      </c>
      <c r="J74" s="19">
        <f t="shared" si="4"/>
        <v>0</v>
      </c>
      <c r="K74" s="19">
        <f t="shared" si="5"/>
        <v>0</v>
      </c>
      <c r="L74" s="62">
        <f t="shared" si="6"/>
        <v>0</v>
      </c>
      <c r="M74" s="62">
        <f t="shared" si="7"/>
        <v>0</v>
      </c>
    </row>
    <row r="75" spans="1:13" x14ac:dyDescent="0.3">
      <c r="A75" s="17">
        <v>7.13</v>
      </c>
      <c r="B75" s="16" t="s">
        <v>103</v>
      </c>
      <c r="C75" s="17">
        <v>1</v>
      </c>
      <c r="D75" s="17">
        <v>0</v>
      </c>
      <c r="E75" s="18">
        <v>336690</v>
      </c>
      <c r="F75" s="19">
        <v>17056</v>
      </c>
      <c r="G75" s="19">
        <v>0</v>
      </c>
      <c r="H75" s="19">
        <v>34356</v>
      </c>
      <c r="I75" s="19">
        <v>0</v>
      </c>
      <c r="J75" s="19">
        <f t="shared" si="4"/>
        <v>51412</v>
      </c>
      <c r="K75" s="19">
        <f t="shared" si="5"/>
        <v>0</v>
      </c>
      <c r="L75" s="62">
        <f t="shared" si="6"/>
        <v>15.269832783866464</v>
      </c>
      <c r="M75" s="62">
        <f t="shared" si="7"/>
        <v>0</v>
      </c>
    </row>
    <row r="76" spans="1:13" x14ac:dyDescent="0.3">
      <c r="A76" s="17">
        <v>7.14</v>
      </c>
      <c r="B76" s="16" t="s">
        <v>82</v>
      </c>
      <c r="C76" s="17">
        <v>2</v>
      </c>
      <c r="D76" s="17">
        <v>0</v>
      </c>
      <c r="E76" s="18">
        <v>1457250</v>
      </c>
      <c r="F76" s="19">
        <v>11500</v>
      </c>
      <c r="G76" s="19">
        <v>0</v>
      </c>
      <c r="H76" s="19">
        <v>11500</v>
      </c>
      <c r="I76" s="19">
        <v>0</v>
      </c>
      <c r="J76" s="19">
        <f t="shared" si="4"/>
        <v>23000</v>
      </c>
      <c r="K76" s="19">
        <f t="shared" si="5"/>
        <v>0</v>
      </c>
      <c r="L76" s="62">
        <f t="shared" si="6"/>
        <v>1.5783153199519644</v>
      </c>
      <c r="M76" s="62">
        <f t="shared" si="7"/>
        <v>0</v>
      </c>
    </row>
    <row r="77" spans="1:13" x14ac:dyDescent="0.3">
      <c r="A77" s="21">
        <v>7.15</v>
      </c>
      <c r="B77" s="20" t="s">
        <v>104</v>
      </c>
      <c r="C77" s="21">
        <v>1</v>
      </c>
      <c r="D77" s="21">
        <v>1</v>
      </c>
      <c r="E77" s="22">
        <v>930900</v>
      </c>
      <c r="F77" s="23">
        <v>36100</v>
      </c>
      <c r="G77" s="23">
        <v>0</v>
      </c>
      <c r="H77" s="23">
        <v>66500</v>
      </c>
      <c r="I77" s="23">
        <v>8000</v>
      </c>
      <c r="J77" s="23">
        <f t="shared" si="4"/>
        <v>102600</v>
      </c>
      <c r="K77" s="23">
        <f t="shared" si="5"/>
        <v>8000</v>
      </c>
      <c r="L77" s="64">
        <f t="shared" si="6"/>
        <v>11.021592007734451</v>
      </c>
      <c r="M77" s="64">
        <f t="shared" si="7"/>
        <v>0.85938339241594153</v>
      </c>
    </row>
    <row r="78" spans="1:13" x14ac:dyDescent="0.3">
      <c r="A78" s="53">
        <v>8</v>
      </c>
      <c r="B78" s="56" t="s">
        <v>37</v>
      </c>
      <c r="C78" s="53">
        <v>8</v>
      </c>
      <c r="D78" s="53">
        <v>1</v>
      </c>
      <c r="E78" s="7">
        <v>3144600</v>
      </c>
      <c r="F78" s="8">
        <v>267726</v>
      </c>
      <c r="G78" s="8">
        <v>0</v>
      </c>
      <c r="H78" s="8">
        <v>197652</v>
      </c>
      <c r="I78" s="8">
        <v>1077</v>
      </c>
      <c r="J78" s="8">
        <f t="shared" si="4"/>
        <v>465378</v>
      </c>
      <c r="K78" s="8">
        <f t="shared" si="5"/>
        <v>1077</v>
      </c>
      <c r="L78" s="58">
        <f t="shared" si="6"/>
        <v>14.799274947529097</v>
      </c>
      <c r="M78" s="58">
        <f t="shared" si="7"/>
        <v>3.4249189086052283E-2</v>
      </c>
    </row>
    <row r="79" spans="1:13" x14ac:dyDescent="0.3">
      <c r="A79" s="13">
        <v>8.1</v>
      </c>
      <c r="B79" s="12" t="s">
        <v>6</v>
      </c>
      <c r="C79" s="13">
        <v>2</v>
      </c>
      <c r="D79" s="13">
        <v>0</v>
      </c>
      <c r="E79" s="14">
        <v>1763839</v>
      </c>
      <c r="F79" s="15">
        <v>113710</v>
      </c>
      <c r="G79" s="15">
        <v>0</v>
      </c>
      <c r="H79" s="15">
        <v>71180</v>
      </c>
      <c r="I79" s="15">
        <v>0</v>
      </c>
      <c r="J79" s="15">
        <f t="shared" si="4"/>
        <v>184890</v>
      </c>
      <c r="K79" s="15">
        <f t="shared" si="5"/>
        <v>0</v>
      </c>
      <c r="L79" s="61">
        <f t="shared" si="6"/>
        <v>10.482249230230197</v>
      </c>
      <c r="M79" s="61">
        <f t="shared" si="7"/>
        <v>0</v>
      </c>
    </row>
    <row r="80" spans="1:13" x14ac:dyDescent="0.3">
      <c r="A80" s="17">
        <v>8.1999999999999993</v>
      </c>
      <c r="B80" s="16" t="s">
        <v>26</v>
      </c>
      <c r="C80" s="17">
        <v>4</v>
      </c>
      <c r="D80" s="17">
        <v>1</v>
      </c>
      <c r="E80" s="18">
        <v>1140761</v>
      </c>
      <c r="F80" s="19">
        <v>154016</v>
      </c>
      <c r="G80" s="19">
        <v>0</v>
      </c>
      <c r="H80" s="19">
        <v>106472</v>
      </c>
      <c r="I80" s="19">
        <v>1077</v>
      </c>
      <c r="J80" s="19">
        <f t="shared" si="4"/>
        <v>260488</v>
      </c>
      <c r="K80" s="19">
        <f t="shared" si="5"/>
        <v>1077</v>
      </c>
      <c r="L80" s="62">
        <f t="shared" si="6"/>
        <v>22.834581476751048</v>
      </c>
      <c r="M80" s="62">
        <f t="shared" si="7"/>
        <v>9.441066095352138E-2</v>
      </c>
    </row>
    <row r="81" spans="1:13" x14ac:dyDescent="0.3">
      <c r="A81" s="17">
        <v>8.3000000000000007</v>
      </c>
      <c r="B81" s="16" t="s">
        <v>38</v>
      </c>
      <c r="C81" s="17">
        <v>1</v>
      </c>
      <c r="D81" s="17">
        <v>0</v>
      </c>
      <c r="E81" s="18">
        <v>100000</v>
      </c>
      <c r="F81" s="19">
        <v>0</v>
      </c>
      <c r="G81" s="19">
        <v>0</v>
      </c>
      <c r="H81" s="19">
        <v>0</v>
      </c>
      <c r="I81" s="19">
        <v>0</v>
      </c>
      <c r="J81" s="19">
        <f t="shared" si="4"/>
        <v>0</v>
      </c>
      <c r="K81" s="19">
        <f t="shared" si="5"/>
        <v>0</v>
      </c>
      <c r="L81" s="62">
        <f t="shared" si="6"/>
        <v>0</v>
      </c>
      <c r="M81" s="62">
        <f t="shared" si="7"/>
        <v>0</v>
      </c>
    </row>
    <row r="82" spans="1:13" x14ac:dyDescent="0.3">
      <c r="A82" s="21">
        <v>8.4</v>
      </c>
      <c r="B82" s="20" t="s">
        <v>50</v>
      </c>
      <c r="C82" s="21">
        <v>1</v>
      </c>
      <c r="D82" s="21">
        <v>0</v>
      </c>
      <c r="E82" s="22">
        <v>140000</v>
      </c>
      <c r="F82" s="23">
        <v>0</v>
      </c>
      <c r="G82" s="23">
        <v>0</v>
      </c>
      <c r="H82" s="23">
        <v>20000</v>
      </c>
      <c r="I82" s="23">
        <v>0</v>
      </c>
      <c r="J82" s="23">
        <f t="shared" si="4"/>
        <v>20000</v>
      </c>
      <c r="K82" s="23">
        <f t="shared" si="5"/>
        <v>0</v>
      </c>
      <c r="L82" s="64">
        <f t="shared" si="6"/>
        <v>14.285714285714286</v>
      </c>
      <c r="M82" s="64">
        <f t="shared" si="7"/>
        <v>0</v>
      </c>
    </row>
    <row r="83" spans="1:13" x14ac:dyDescent="0.3">
      <c r="A83" s="53">
        <v>9</v>
      </c>
      <c r="B83" s="56" t="s">
        <v>39</v>
      </c>
      <c r="C83" s="53">
        <v>13</v>
      </c>
      <c r="D83" s="53">
        <v>4</v>
      </c>
      <c r="E83" s="7">
        <v>4858300</v>
      </c>
      <c r="F83" s="8">
        <v>105850</v>
      </c>
      <c r="G83" s="8">
        <v>27512</v>
      </c>
      <c r="H83" s="8">
        <v>877810</v>
      </c>
      <c r="I83" s="8">
        <v>129724.07</v>
      </c>
      <c r="J83" s="8">
        <f t="shared" si="4"/>
        <v>983660</v>
      </c>
      <c r="K83" s="8">
        <f t="shared" si="5"/>
        <v>157236.07</v>
      </c>
      <c r="L83" s="58">
        <f t="shared" si="6"/>
        <v>20.246999979416668</v>
      </c>
      <c r="M83" s="58">
        <f t="shared" si="7"/>
        <v>3.236442171129819</v>
      </c>
    </row>
    <row r="84" spans="1:13" x14ac:dyDescent="0.3">
      <c r="A84" s="13">
        <v>9.1</v>
      </c>
      <c r="B84" s="12" t="s">
        <v>6</v>
      </c>
      <c r="C84" s="13">
        <v>3</v>
      </c>
      <c r="D84" s="13">
        <v>1</v>
      </c>
      <c r="E84" s="14">
        <v>1808000</v>
      </c>
      <c r="F84" s="15">
        <v>31600</v>
      </c>
      <c r="G84" s="15">
        <v>0</v>
      </c>
      <c r="H84" s="15">
        <v>592400</v>
      </c>
      <c r="I84" s="15">
        <v>6641.07</v>
      </c>
      <c r="J84" s="15">
        <f t="shared" si="4"/>
        <v>624000</v>
      </c>
      <c r="K84" s="15">
        <f t="shared" si="5"/>
        <v>6641.07</v>
      </c>
      <c r="L84" s="61">
        <f t="shared" si="6"/>
        <v>34.513274336283189</v>
      </c>
      <c r="M84" s="61">
        <f t="shared" si="7"/>
        <v>0.36731581858407081</v>
      </c>
    </row>
    <row r="85" spans="1:13" x14ac:dyDescent="0.3">
      <c r="A85" s="17">
        <v>9.1999999999999993</v>
      </c>
      <c r="B85" s="16" t="s">
        <v>26</v>
      </c>
      <c r="C85" s="17">
        <v>2</v>
      </c>
      <c r="D85" s="17">
        <v>0</v>
      </c>
      <c r="E85" s="18">
        <v>529200</v>
      </c>
      <c r="F85" s="19">
        <v>0</v>
      </c>
      <c r="G85" s="19">
        <v>0</v>
      </c>
      <c r="H85" s="19">
        <v>47900</v>
      </c>
      <c r="I85" s="19">
        <v>0</v>
      </c>
      <c r="J85" s="19">
        <f t="shared" si="4"/>
        <v>47900</v>
      </c>
      <c r="K85" s="19">
        <f t="shared" si="5"/>
        <v>0</v>
      </c>
      <c r="L85" s="62">
        <f t="shared" si="6"/>
        <v>9.051398337112623</v>
      </c>
      <c r="M85" s="62">
        <f t="shared" si="7"/>
        <v>0</v>
      </c>
    </row>
    <row r="86" spans="1:13" x14ac:dyDescent="0.3">
      <c r="A86" s="17">
        <v>9.3000000000000007</v>
      </c>
      <c r="B86" s="16" t="s">
        <v>132</v>
      </c>
      <c r="C86" s="17">
        <v>1</v>
      </c>
      <c r="D86" s="17">
        <v>0</v>
      </c>
      <c r="E86" s="18">
        <v>22000</v>
      </c>
      <c r="F86" s="19">
        <v>0</v>
      </c>
      <c r="G86" s="19">
        <v>0</v>
      </c>
      <c r="H86" s="19">
        <v>0</v>
      </c>
      <c r="I86" s="19">
        <v>0</v>
      </c>
      <c r="J86" s="19">
        <f t="shared" si="4"/>
        <v>0</v>
      </c>
      <c r="K86" s="19">
        <f t="shared" si="5"/>
        <v>0</v>
      </c>
      <c r="L86" s="62">
        <f t="shared" si="6"/>
        <v>0</v>
      </c>
      <c r="M86" s="62">
        <f t="shared" si="7"/>
        <v>0</v>
      </c>
    </row>
    <row r="87" spans="1:13" x14ac:dyDescent="0.3">
      <c r="A87" s="17">
        <v>9.4</v>
      </c>
      <c r="B87" s="16" t="s">
        <v>40</v>
      </c>
      <c r="C87" s="17">
        <v>1</v>
      </c>
      <c r="D87" s="17">
        <v>0</v>
      </c>
      <c r="E87" s="18">
        <v>172000</v>
      </c>
      <c r="F87" s="19">
        <v>0</v>
      </c>
      <c r="G87" s="19">
        <v>0</v>
      </c>
      <c r="H87" s="19">
        <v>0</v>
      </c>
      <c r="I87" s="19">
        <v>0</v>
      </c>
      <c r="J87" s="19">
        <f t="shared" si="4"/>
        <v>0</v>
      </c>
      <c r="K87" s="19">
        <f t="shared" si="5"/>
        <v>0</v>
      </c>
      <c r="L87" s="62">
        <f t="shared" si="6"/>
        <v>0</v>
      </c>
      <c r="M87" s="62">
        <f t="shared" si="7"/>
        <v>0</v>
      </c>
    </row>
    <row r="88" spans="1:13" x14ac:dyDescent="0.3">
      <c r="A88" s="17">
        <v>9.5</v>
      </c>
      <c r="B88" s="16" t="s">
        <v>41</v>
      </c>
      <c r="C88" s="17">
        <v>1</v>
      </c>
      <c r="D88" s="17">
        <v>0</v>
      </c>
      <c r="E88" s="18">
        <v>291000</v>
      </c>
      <c r="F88" s="19">
        <v>0</v>
      </c>
      <c r="G88" s="19">
        <v>0</v>
      </c>
      <c r="H88" s="19">
        <v>0</v>
      </c>
      <c r="I88" s="19">
        <v>0</v>
      </c>
      <c r="J88" s="19">
        <f t="shared" si="4"/>
        <v>0</v>
      </c>
      <c r="K88" s="19">
        <f t="shared" si="5"/>
        <v>0</v>
      </c>
      <c r="L88" s="62">
        <f t="shared" si="6"/>
        <v>0</v>
      </c>
      <c r="M88" s="62">
        <f t="shared" si="7"/>
        <v>0</v>
      </c>
    </row>
    <row r="89" spans="1:13" x14ac:dyDescent="0.3">
      <c r="A89" s="17">
        <v>9.6</v>
      </c>
      <c r="B89" s="16" t="s">
        <v>113</v>
      </c>
      <c r="C89" s="17">
        <v>1</v>
      </c>
      <c r="D89" s="17">
        <v>0</v>
      </c>
      <c r="E89" s="18">
        <v>93000</v>
      </c>
      <c r="F89" s="19">
        <v>0</v>
      </c>
      <c r="G89" s="19">
        <v>0</v>
      </c>
      <c r="H89" s="19">
        <v>0</v>
      </c>
      <c r="I89" s="19">
        <v>0</v>
      </c>
      <c r="J89" s="19">
        <f t="shared" si="4"/>
        <v>0</v>
      </c>
      <c r="K89" s="19">
        <f t="shared" si="5"/>
        <v>0</v>
      </c>
      <c r="L89" s="62">
        <f t="shared" si="6"/>
        <v>0</v>
      </c>
      <c r="M89" s="62">
        <f t="shared" si="7"/>
        <v>0</v>
      </c>
    </row>
    <row r="90" spans="1:13" x14ac:dyDescent="0.3">
      <c r="A90" s="17">
        <v>9.7000000000000099</v>
      </c>
      <c r="B90" s="16" t="s">
        <v>50</v>
      </c>
      <c r="C90" s="17">
        <v>1</v>
      </c>
      <c r="D90" s="17">
        <v>0</v>
      </c>
      <c r="E90" s="18">
        <v>230000</v>
      </c>
      <c r="F90" s="19">
        <v>0</v>
      </c>
      <c r="G90" s="19">
        <v>0</v>
      </c>
      <c r="H90" s="19">
        <v>0</v>
      </c>
      <c r="I90" s="19">
        <v>0</v>
      </c>
      <c r="J90" s="19">
        <f t="shared" si="4"/>
        <v>0</v>
      </c>
      <c r="K90" s="19">
        <f t="shared" si="5"/>
        <v>0</v>
      </c>
      <c r="L90" s="62">
        <f t="shared" si="6"/>
        <v>0</v>
      </c>
      <c r="M90" s="62">
        <f t="shared" si="7"/>
        <v>0</v>
      </c>
    </row>
    <row r="91" spans="1:13" x14ac:dyDescent="0.3">
      <c r="A91" s="17">
        <v>9.8000000000000096</v>
      </c>
      <c r="B91" s="16" t="s">
        <v>42</v>
      </c>
      <c r="C91" s="17">
        <v>1</v>
      </c>
      <c r="D91" s="17">
        <v>1</v>
      </c>
      <c r="E91" s="18">
        <v>242000</v>
      </c>
      <c r="F91" s="19">
        <v>40000</v>
      </c>
      <c r="G91" s="19">
        <v>0</v>
      </c>
      <c r="H91" s="19">
        <v>80000</v>
      </c>
      <c r="I91" s="19">
        <v>103200</v>
      </c>
      <c r="J91" s="19">
        <f t="shared" si="4"/>
        <v>120000</v>
      </c>
      <c r="K91" s="19">
        <f t="shared" si="5"/>
        <v>103200</v>
      </c>
      <c r="L91" s="62">
        <f t="shared" si="6"/>
        <v>49.586776859504134</v>
      </c>
      <c r="M91" s="62">
        <f t="shared" si="7"/>
        <v>42.644628099173552</v>
      </c>
    </row>
    <row r="92" spans="1:13" x14ac:dyDescent="0.3">
      <c r="A92" s="17">
        <v>9.9000000000000092</v>
      </c>
      <c r="B92" s="16" t="s">
        <v>43</v>
      </c>
      <c r="C92" s="17">
        <v>1</v>
      </c>
      <c r="D92" s="17">
        <v>1</v>
      </c>
      <c r="E92" s="18">
        <v>53000</v>
      </c>
      <c r="F92" s="19">
        <v>0</v>
      </c>
      <c r="G92" s="19">
        <v>0</v>
      </c>
      <c r="H92" s="19">
        <v>15000</v>
      </c>
      <c r="I92" s="19">
        <v>15000</v>
      </c>
      <c r="J92" s="19">
        <f t="shared" si="4"/>
        <v>15000</v>
      </c>
      <c r="K92" s="19">
        <f t="shared" si="5"/>
        <v>15000</v>
      </c>
      <c r="L92" s="62">
        <f t="shared" si="6"/>
        <v>28.30188679245283</v>
      </c>
      <c r="M92" s="62">
        <f t="shared" si="7"/>
        <v>28.30188679245283</v>
      </c>
    </row>
    <row r="93" spans="1:13" x14ac:dyDescent="0.3">
      <c r="A93" s="65">
        <v>9.1</v>
      </c>
      <c r="B93" s="20" t="s">
        <v>133</v>
      </c>
      <c r="C93" s="21">
        <v>1</v>
      </c>
      <c r="D93" s="21">
        <v>1</v>
      </c>
      <c r="E93" s="22">
        <v>1418100</v>
      </c>
      <c r="F93" s="23">
        <v>34250</v>
      </c>
      <c r="G93" s="23">
        <v>27512</v>
      </c>
      <c r="H93" s="23">
        <v>142510</v>
      </c>
      <c r="I93" s="23">
        <v>4883</v>
      </c>
      <c r="J93" s="23">
        <f t="shared" si="4"/>
        <v>176760</v>
      </c>
      <c r="K93" s="23">
        <f t="shared" si="5"/>
        <v>32395</v>
      </c>
      <c r="L93" s="64">
        <f t="shared" si="6"/>
        <v>12.46456526338058</v>
      </c>
      <c r="M93" s="64">
        <f t="shared" si="7"/>
        <v>2.2843946125096961</v>
      </c>
    </row>
    <row r="94" spans="1:13" x14ac:dyDescent="0.3">
      <c r="A94" s="53">
        <v>10</v>
      </c>
      <c r="B94" s="56" t="s">
        <v>44</v>
      </c>
      <c r="C94" s="53">
        <v>25</v>
      </c>
      <c r="D94" s="53">
        <v>1</v>
      </c>
      <c r="E94" s="7">
        <v>3574876</v>
      </c>
      <c r="F94" s="8">
        <v>127497</v>
      </c>
      <c r="G94" s="8">
        <v>0</v>
      </c>
      <c r="H94" s="8">
        <v>462709</v>
      </c>
      <c r="I94" s="8">
        <v>1890</v>
      </c>
      <c r="J94" s="8">
        <f t="shared" si="4"/>
        <v>590206</v>
      </c>
      <c r="K94" s="8">
        <f t="shared" si="5"/>
        <v>1890</v>
      </c>
      <c r="L94" s="58">
        <f t="shared" si="6"/>
        <v>16.509831389955902</v>
      </c>
      <c r="M94" s="58">
        <f t="shared" si="7"/>
        <v>5.2868966643877996E-2</v>
      </c>
    </row>
    <row r="95" spans="1:13" x14ac:dyDescent="0.3">
      <c r="A95" s="13">
        <v>10.1</v>
      </c>
      <c r="B95" s="12" t="s">
        <v>6</v>
      </c>
      <c r="C95" s="13">
        <v>6</v>
      </c>
      <c r="D95" s="13">
        <v>0</v>
      </c>
      <c r="E95" s="14">
        <v>908852</v>
      </c>
      <c r="F95" s="15">
        <v>47700</v>
      </c>
      <c r="G95" s="15">
        <v>0</v>
      </c>
      <c r="H95" s="15">
        <v>189619</v>
      </c>
      <c r="I95" s="15">
        <v>0</v>
      </c>
      <c r="J95" s="15">
        <f t="shared" si="4"/>
        <v>237319</v>
      </c>
      <c r="K95" s="15">
        <f t="shared" si="5"/>
        <v>0</v>
      </c>
      <c r="L95" s="61">
        <f t="shared" si="6"/>
        <v>26.111952221043691</v>
      </c>
      <c r="M95" s="61">
        <f t="shared" si="7"/>
        <v>0</v>
      </c>
    </row>
    <row r="96" spans="1:13" x14ac:dyDescent="0.3">
      <c r="A96" s="17">
        <v>10.199999999999999</v>
      </c>
      <c r="B96" s="16" t="s">
        <v>26</v>
      </c>
      <c r="C96" s="17">
        <v>3</v>
      </c>
      <c r="D96" s="17">
        <v>0</v>
      </c>
      <c r="E96" s="18">
        <v>274000</v>
      </c>
      <c r="F96" s="19">
        <v>0</v>
      </c>
      <c r="G96" s="19">
        <v>0</v>
      </c>
      <c r="H96" s="19">
        <v>62000</v>
      </c>
      <c r="I96" s="19">
        <v>0</v>
      </c>
      <c r="J96" s="19">
        <f t="shared" si="4"/>
        <v>62000</v>
      </c>
      <c r="K96" s="19">
        <f t="shared" si="5"/>
        <v>0</v>
      </c>
      <c r="L96" s="62">
        <f t="shared" si="6"/>
        <v>22.627737226277372</v>
      </c>
      <c r="M96" s="62">
        <f t="shared" si="7"/>
        <v>0</v>
      </c>
    </row>
    <row r="97" spans="1:13" x14ac:dyDescent="0.3">
      <c r="A97" s="17">
        <v>10.3</v>
      </c>
      <c r="B97" s="16" t="s">
        <v>45</v>
      </c>
      <c r="C97" s="17">
        <v>3</v>
      </c>
      <c r="D97" s="17">
        <v>0</v>
      </c>
      <c r="E97" s="18">
        <v>188170</v>
      </c>
      <c r="F97" s="19">
        <v>0</v>
      </c>
      <c r="G97" s="19">
        <v>0</v>
      </c>
      <c r="H97" s="19">
        <v>0</v>
      </c>
      <c r="I97" s="19">
        <v>0</v>
      </c>
      <c r="J97" s="19">
        <f t="shared" si="4"/>
        <v>0</v>
      </c>
      <c r="K97" s="19">
        <f t="shared" si="5"/>
        <v>0</v>
      </c>
      <c r="L97" s="62">
        <f t="shared" si="6"/>
        <v>0</v>
      </c>
      <c r="M97" s="62">
        <f t="shared" si="7"/>
        <v>0</v>
      </c>
    </row>
    <row r="98" spans="1:13" x14ac:dyDescent="0.3">
      <c r="A98" s="17">
        <v>10.4</v>
      </c>
      <c r="B98" s="16" t="s">
        <v>46</v>
      </c>
      <c r="C98" s="17">
        <v>2</v>
      </c>
      <c r="D98" s="17">
        <v>0</v>
      </c>
      <c r="E98" s="18">
        <v>193281</v>
      </c>
      <c r="F98" s="19">
        <v>0</v>
      </c>
      <c r="G98" s="19">
        <v>0</v>
      </c>
      <c r="H98" s="19">
        <v>80721</v>
      </c>
      <c r="I98" s="19">
        <v>0</v>
      </c>
      <c r="J98" s="19">
        <f t="shared" si="4"/>
        <v>80721</v>
      </c>
      <c r="K98" s="19">
        <f t="shared" si="5"/>
        <v>0</v>
      </c>
      <c r="L98" s="62">
        <f t="shared" si="6"/>
        <v>41.763546339267698</v>
      </c>
      <c r="M98" s="62">
        <f t="shared" si="7"/>
        <v>0</v>
      </c>
    </row>
    <row r="99" spans="1:13" x14ac:dyDescent="0.3">
      <c r="A99" s="17">
        <v>10.5</v>
      </c>
      <c r="B99" s="16" t="s">
        <v>47</v>
      </c>
      <c r="C99" s="17">
        <v>1</v>
      </c>
      <c r="D99" s="17">
        <v>0</v>
      </c>
      <c r="E99" s="18">
        <v>211625</v>
      </c>
      <c r="F99" s="19">
        <v>0</v>
      </c>
      <c r="G99" s="19">
        <v>0</v>
      </c>
      <c r="H99" s="19">
        <v>0</v>
      </c>
      <c r="I99" s="19">
        <v>0</v>
      </c>
      <c r="J99" s="19">
        <f t="shared" si="4"/>
        <v>0</v>
      </c>
      <c r="K99" s="19">
        <f t="shared" si="5"/>
        <v>0</v>
      </c>
      <c r="L99" s="62">
        <f t="shared" si="6"/>
        <v>0</v>
      </c>
      <c r="M99" s="62">
        <f t="shared" si="7"/>
        <v>0</v>
      </c>
    </row>
    <row r="100" spans="1:13" x14ac:dyDescent="0.3">
      <c r="A100" s="17">
        <v>10.6</v>
      </c>
      <c r="B100" s="16" t="s">
        <v>48</v>
      </c>
      <c r="C100" s="17">
        <v>1</v>
      </c>
      <c r="D100" s="17">
        <v>0</v>
      </c>
      <c r="E100" s="18">
        <v>78522</v>
      </c>
      <c r="F100" s="19">
        <v>2000</v>
      </c>
      <c r="G100" s="19">
        <v>0</v>
      </c>
      <c r="H100" s="19">
        <v>11522</v>
      </c>
      <c r="I100" s="19">
        <v>0</v>
      </c>
      <c r="J100" s="19">
        <f t="shared" si="4"/>
        <v>13522</v>
      </c>
      <c r="K100" s="19">
        <f t="shared" si="5"/>
        <v>0</v>
      </c>
      <c r="L100" s="62">
        <f t="shared" si="6"/>
        <v>17.220651537148825</v>
      </c>
      <c r="M100" s="62">
        <f t="shared" si="7"/>
        <v>0</v>
      </c>
    </row>
    <row r="101" spans="1:13" x14ac:dyDescent="0.3">
      <c r="A101" s="17">
        <v>10.7</v>
      </c>
      <c r="B101" s="16" t="s">
        <v>16</v>
      </c>
      <c r="C101" s="17">
        <v>2</v>
      </c>
      <c r="D101" s="17">
        <v>0</v>
      </c>
      <c r="E101" s="18">
        <v>137472</v>
      </c>
      <c r="F101" s="19">
        <v>0</v>
      </c>
      <c r="G101" s="19">
        <v>0</v>
      </c>
      <c r="H101" s="19">
        <v>0</v>
      </c>
      <c r="I101" s="19">
        <v>0</v>
      </c>
      <c r="J101" s="19">
        <f t="shared" si="4"/>
        <v>0</v>
      </c>
      <c r="K101" s="19">
        <f t="shared" si="5"/>
        <v>0</v>
      </c>
      <c r="L101" s="62">
        <f t="shared" si="6"/>
        <v>0</v>
      </c>
      <c r="M101" s="62">
        <f t="shared" si="7"/>
        <v>0</v>
      </c>
    </row>
    <row r="102" spans="1:13" x14ac:dyDescent="0.3">
      <c r="A102" s="17">
        <v>10.8</v>
      </c>
      <c r="B102" s="16" t="s">
        <v>49</v>
      </c>
      <c r="C102" s="17">
        <v>3</v>
      </c>
      <c r="D102" s="17">
        <v>1</v>
      </c>
      <c r="E102" s="18">
        <v>324269</v>
      </c>
      <c r="F102" s="19">
        <v>5000</v>
      </c>
      <c r="G102" s="19">
        <v>0</v>
      </c>
      <c r="H102" s="19">
        <v>20250</v>
      </c>
      <c r="I102" s="19">
        <v>1890</v>
      </c>
      <c r="J102" s="19">
        <f t="shared" si="4"/>
        <v>25250</v>
      </c>
      <c r="K102" s="19">
        <f t="shared" si="5"/>
        <v>1890</v>
      </c>
      <c r="L102" s="62">
        <f t="shared" si="6"/>
        <v>7.7867449555770056</v>
      </c>
      <c r="M102" s="62">
        <f t="shared" si="7"/>
        <v>0.5828494243976452</v>
      </c>
    </row>
    <row r="103" spans="1:13" x14ac:dyDescent="0.3">
      <c r="A103" s="17">
        <v>10.9</v>
      </c>
      <c r="B103" s="16" t="s">
        <v>50</v>
      </c>
      <c r="C103" s="17">
        <v>1</v>
      </c>
      <c r="D103" s="17">
        <v>0</v>
      </c>
      <c r="E103" s="18">
        <v>60000</v>
      </c>
      <c r="F103" s="19">
        <v>0</v>
      </c>
      <c r="G103" s="19">
        <v>0</v>
      </c>
      <c r="H103" s="19">
        <v>0</v>
      </c>
      <c r="I103" s="19">
        <v>0</v>
      </c>
      <c r="J103" s="19">
        <f t="shared" si="4"/>
        <v>0</v>
      </c>
      <c r="K103" s="19">
        <f t="shared" si="5"/>
        <v>0</v>
      </c>
      <c r="L103" s="62">
        <f t="shared" si="6"/>
        <v>0</v>
      </c>
      <c r="M103" s="62">
        <f t="shared" si="7"/>
        <v>0</v>
      </c>
    </row>
    <row r="104" spans="1:13" x14ac:dyDescent="0.3">
      <c r="A104" s="63">
        <v>10.1</v>
      </c>
      <c r="B104" s="16" t="s">
        <v>51</v>
      </c>
      <c r="C104" s="17">
        <v>1</v>
      </c>
      <c r="D104" s="17">
        <v>0</v>
      </c>
      <c r="E104" s="18">
        <v>279689</v>
      </c>
      <c r="F104" s="19">
        <v>2200</v>
      </c>
      <c r="G104" s="19">
        <v>0</v>
      </c>
      <c r="H104" s="19">
        <v>25000</v>
      </c>
      <c r="I104" s="19">
        <v>0</v>
      </c>
      <c r="J104" s="19">
        <f t="shared" si="4"/>
        <v>27200</v>
      </c>
      <c r="K104" s="19">
        <f t="shared" si="5"/>
        <v>0</v>
      </c>
      <c r="L104" s="62">
        <f t="shared" si="6"/>
        <v>9.7250875079105725</v>
      </c>
      <c r="M104" s="62">
        <f t="shared" si="7"/>
        <v>0</v>
      </c>
    </row>
    <row r="105" spans="1:13" x14ac:dyDescent="0.3">
      <c r="A105" s="63">
        <v>10.11</v>
      </c>
      <c r="B105" s="16" t="s">
        <v>52</v>
      </c>
      <c r="C105" s="17">
        <v>1</v>
      </c>
      <c r="D105" s="17">
        <v>0</v>
      </c>
      <c r="E105" s="18">
        <v>513396</v>
      </c>
      <c r="F105" s="19">
        <v>39371</v>
      </c>
      <c r="G105" s="19">
        <v>0</v>
      </c>
      <c r="H105" s="19">
        <v>39371</v>
      </c>
      <c r="I105" s="19">
        <v>0</v>
      </c>
      <c r="J105" s="19">
        <f t="shared" si="4"/>
        <v>78742</v>
      </c>
      <c r="K105" s="19">
        <f t="shared" si="5"/>
        <v>0</v>
      </c>
      <c r="L105" s="62">
        <f t="shared" si="6"/>
        <v>15.337478281872084</v>
      </c>
      <c r="M105" s="62">
        <f t="shared" si="7"/>
        <v>0</v>
      </c>
    </row>
    <row r="106" spans="1:13" x14ac:dyDescent="0.3">
      <c r="A106" s="65">
        <v>10.119999999999999</v>
      </c>
      <c r="B106" s="20" t="s">
        <v>53</v>
      </c>
      <c r="C106" s="21">
        <v>1</v>
      </c>
      <c r="D106" s="21">
        <v>0</v>
      </c>
      <c r="E106" s="22">
        <v>405600</v>
      </c>
      <c r="F106" s="23">
        <v>31226</v>
      </c>
      <c r="G106" s="23">
        <v>0</v>
      </c>
      <c r="H106" s="23">
        <v>34226</v>
      </c>
      <c r="I106" s="23">
        <v>0</v>
      </c>
      <c r="J106" s="23">
        <f t="shared" si="4"/>
        <v>65452</v>
      </c>
      <c r="K106" s="23">
        <f t="shared" si="5"/>
        <v>0</v>
      </c>
      <c r="L106" s="64">
        <f t="shared" si="6"/>
        <v>16.137080867850099</v>
      </c>
      <c r="M106" s="64">
        <f t="shared" si="7"/>
        <v>0</v>
      </c>
    </row>
    <row r="107" spans="1:13" x14ac:dyDescent="0.3">
      <c r="A107" s="53">
        <v>11</v>
      </c>
      <c r="B107" s="56" t="s">
        <v>55</v>
      </c>
      <c r="C107" s="53">
        <v>5</v>
      </c>
      <c r="D107" s="53">
        <v>2</v>
      </c>
      <c r="E107" s="7">
        <v>1696500</v>
      </c>
      <c r="F107" s="8">
        <v>51900</v>
      </c>
      <c r="G107" s="8">
        <v>0</v>
      </c>
      <c r="H107" s="8">
        <v>78740</v>
      </c>
      <c r="I107" s="8">
        <v>31328.66</v>
      </c>
      <c r="J107" s="8">
        <f t="shared" si="4"/>
        <v>130640</v>
      </c>
      <c r="K107" s="8">
        <f t="shared" si="5"/>
        <v>31328.66</v>
      </c>
      <c r="L107" s="58">
        <f t="shared" si="6"/>
        <v>7.7005599764220456</v>
      </c>
      <c r="M107" s="58">
        <f t="shared" si="7"/>
        <v>1.8466643088712054</v>
      </c>
    </row>
    <row r="108" spans="1:13" x14ac:dyDescent="0.3">
      <c r="A108" s="13">
        <v>11.1</v>
      </c>
      <c r="B108" s="12" t="s">
        <v>6</v>
      </c>
      <c r="C108" s="13">
        <v>2</v>
      </c>
      <c r="D108" s="13">
        <v>1</v>
      </c>
      <c r="E108" s="14">
        <v>1097400</v>
      </c>
      <c r="F108" s="15">
        <v>49400</v>
      </c>
      <c r="G108" s="15">
        <v>0</v>
      </c>
      <c r="H108" s="15">
        <v>76240</v>
      </c>
      <c r="I108" s="15">
        <v>13728.66</v>
      </c>
      <c r="J108" s="15">
        <f t="shared" si="4"/>
        <v>125640</v>
      </c>
      <c r="K108" s="15">
        <f t="shared" si="5"/>
        <v>13728.66</v>
      </c>
      <c r="L108" s="61">
        <f t="shared" si="6"/>
        <v>11.448879168944778</v>
      </c>
      <c r="M108" s="61">
        <f t="shared" si="7"/>
        <v>1.2510169491525425</v>
      </c>
    </row>
    <row r="109" spans="1:13" x14ac:dyDescent="0.3">
      <c r="A109" s="17">
        <v>11.2</v>
      </c>
      <c r="B109" s="16" t="s">
        <v>105</v>
      </c>
      <c r="C109" s="17">
        <v>1</v>
      </c>
      <c r="D109" s="17">
        <v>1</v>
      </c>
      <c r="E109" s="18">
        <v>160000</v>
      </c>
      <c r="F109" s="19">
        <v>0</v>
      </c>
      <c r="G109" s="19">
        <v>0</v>
      </c>
      <c r="H109" s="19">
        <v>0</v>
      </c>
      <c r="I109" s="19">
        <v>17600</v>
      </c>
      <c r="J109" s="19">
        <f t="shared" si="4"/>
        <v>0</v>
      </c>
      <c r="K109" s="19">
        <f t="shared" si="5"/>
        <v>17600</v>
      </c>
      <c r="L109" s="62">
        <f t="shared" si="6"/>
        <v>0</v>
      </c>
      <c r="M109" s="62">
        <f t="shared" si="7"/>
        <v>11</v>
      </c>
    </row>
    <row r="110" spans="1:13" x14ac:dyDescent="0.3">
      <c r="A110" s="17">
        <v>11.3</v>
      </c>
      <c r="B110" s="16" t="s">
        <v>95</v>
      </c>
      <c r="C110" s="17">
        <v>1</v>
      </c>
      <c r="D110" s="17">
        <v>0</v>
      </c>
      <c r="E110" s="18">
        <v>209100</v>
      </c>
      <c r="F110" s="19">
        <v>2500</v>
      </c>
      <c r="G110" s="19">
        <v>0</v>
      </c>
      <c r="H110" s="19">
        <v>2500</v>
      </c>
      <c r="I110" s="19">
        <v>0</v>
      </c>
      <c r="J110" s="19">
        <f t="shared" si="4"/>
        <v>5000</v>
      </c>
      <c r="K110" s="19">
        <f t="shared" si="5"/>
        <v>0</v>
      </c>
      <c r="L110" s="62">
        <f t="shared" si="6"/>
        <v>2.3912003825920611</v>
      </c>
      <c r="M110" s="62">
        <f t="shared" si="7"/>
        <v>0</v>
      </c>
    </row>
    <row r="111" spans="1:13" x14ac:dyDescent="0.3">
      <c r="A111" s="21">
        <v>11.4</v>
      </c>
      <c r="B111" s="20" t="s">
        <v>56</v>
      </c>
      <c r="C111" s="21">
        <v>1</v>
      </c>
      <c r="D111" s="21">
        <v>0</v>
      </c>
      <c r="E111" s="22">
        <v>230000</v>
      </c>
      <c r="F111" s="23">
        <v>0</v>
      </c>
      <c r="G111" s="23">
        <v>0</v>
      </c>
      <c r="H111" s="23">
        <v>0</v>
      </c>
      <c r="I111" s="23">
        <v>0</v>
      </c>
      <c r="J111" s="23">
        <f t="shared" si="4"/>
        <v>0</v>
      </c>
      <c r="K111" s="23">
        <f t="shared" si="5"/>
        <v>0</v>
      </c>
      <c r="L111" s="64">
        <f t="shared" si="6"/>
        <v>0</v>
      </c>
      <c r="M111" s="64">
        <f t="shared" si="7"/>
        <v>0</v>
      </c>
    </row>
    <row r="112" spans="1:13" x14ac:dyDescent="0.3">
      <c r="A112" s="53">
        <v>12</v>
      </c>
      <c r="B112" s="56" t="s">
        <v>57</v>
      </c>
      <c r="C112" s="53">
        <v>13</v>
      </c>
      <c r="D112" s="53">
        <v>0</v>
      </c>
      <c r="E112" s="7">
        <v>4669300</v>
      </c>
      <c r="F112" s="8">
        <v>264535</v>
      </c>
      <c r="G112" s="8">
        <v>0</v>
      </c>
      <c r="H112" s="8">
        <v>340735</v>
      </c>
      <c r="I112" s="8">
        <v>0</v>
      </c>
      <c r="J112" s="8">
        <f t="shared" si="4"/>
        <v>605270</v>
      </c>
      <c r="K112" s="8">
        <f t="shared" si="5"/>
        <v>0</v>
      </c>
      <c r="L112" s="58">
        <f t="shared" si="6"/>
        <v>12.962756730130854</v>
      </c>
      <c r="M112" s="58">
        <f t="shared" si="7"/>
        <v>0</v>
      </c>
    </row>
    <row r="113" spans="1:13" x14ac:dyDescent="0.3">
      <c r="A113" s="13">
        <v>12.1</v>
      </c>
      <c r="B113" s="12" t="s">
        <v>6</v>
      </c>
      <c r="C113" s="13">
        <v>3</v>
      </c>
      <c r="D113" s="13">
        <v>0</v>
      </c>
      <c r="E113" s="14">
        <v>3179116</v>
      </c>
      <c r="F113" s="15">
        <v>232535</v>
      </c>
      <c r="G113" s="15">
        <v>0</v>
      </c>
      <c r="H113" s="15">
        <v>304735</v>
      </c>
      <c r="I113" s="15">
        <v>0</v>
      </c>
      <c r="J113" s="15">
        <f t="shared" si="4"/>
        <v>537270</v>
      </c>
      <c r="K113" s="15">
        <f t="shared" si="5"/>
        <v>0</v>
      </c>
      <c r="L113" s="61">
        <f t="shared" si="6"/>
        <v>16.899981001007827</v>
      </c>
      <c r="M113" s="61">
        <f t="shared" si="7"/>
        <v>0</v>
      </c>
    </row>
    <row r="114" spans="1:13" x14ac:dyDescent="0.3">
      <c r="A114" s="17">
        <v>12.2</v>
      </c>
      <c r="B114" s="16" t="s">
        <v>58</v>
      </c>
      <c r="C114" s="17">
        <v>3</v>
      </c>
      <c r="D114" s="17">
        <v>0</v>
      </c>
      <c r="E114" s="18">
        <v>598000</v>
      </c>
      <c r="F114" s="19">
        <v>2000</v>
      </c>
      <c r="G114" s="19">
        <v>0</v>
      </c>
      <c r="H114" s="19">
        <v>2000</v>
      </c>
      <c r="I114" s="19">
        <v>0</v>
      </c>
      <c r="J114" s="19">
        <f t="shared" si="4"/>
        <v>4000</v>
      </c>
      <c r="K114" s="19">
        <f t="shared" si="5"/>
        <v>0</v>
      </c>
      <c r="L114" s="62">
        <f t="shared" si="6"/>
        <v>0.66889632107023411</v>
      </c>
      <c r="M114" s="62">
        <f t="shared" si="7"/>
        <v>0</v>
      </c>
    </row>
    <row r="115" spans="1:13" x14ac:dyDescent="0.3">
      <c r="A115" s="17">
        <v>12.3</v>
      </c>
      <c r="B115" s="16" t="s">
        <v>83</v>
      </c>
      <c r="C115" s="17">
        <v>1</v>
      </c>
      <c r="D115" s="17">
        <v>0</v>
      </c>
      <c r="E115" s="18">
        <v>30115</v>
      </c>
      <c r="F115" s="19">
        <v>0</v>
      </c>
      <c r="G115" s="19">
        <v>0</v>
      </c>
      <c r="H115" s="19">
        <v>0</v>
      </c>
      <c r="I115" s="19">
        <v>0</v>
      </c>
      <c r="J115" s="19">
        <f t="shared" si="4"/>
        <v>0</v>
      </c>
      <c r="K115" s="19">
        <f t="shared" si="5"/>
        <v>0</v>
      </c>
      <c r="L115" s="62">
        <f t="shared" si="6"/>
        <v>0</v>
      </c>
      <c r="M115" s="62">
        <f t="shared" si="7"/>
        <v>0</v>
      </c>
    </row>
    <row r="116" spans="1:13" x14ac:dyDescent="0.3">
      <c r="A116" s="17">
        <v>12.4</v>
      </c>
      <c r="B116" s="16" t="s">
        <v>84</v>
      </c>
      <c r="C116" s="17">
        <v>3</v>
      </c>
      <c r="D116" s="17">
        <v>0</v>
      </c>
      <c r="E116" s="18">
        <v>206200</v>
      </c>
      <c r="F116" s="19">
        <v>3000</v>
      </c>
      <c r="G116" s="19">
        <v>0</v>
      </c>
      <c r="H116" s="19">
        <v>7000</v>
      </c>
      <c r="I116" s="19">
        <v>0</v>
      </c>
      <c r="J116" s="19">
        <f t="shared" si="4"/>
        <v>10000</v>
      </c>
      <c r="K116" s="19">
        <f t="shared" si="5"/>
        <v>0</v>
      </c>
      <c r="L116" s="62">
        <f t="shared" si="6"/>
        <v>4.8496605237633368</v>
      </c>
      <c r="M116" s="62">
        <f t="shared" si="7"/>
        <v>0</v>
      </c>
    </row>
    <row r="117" spans="1:13" x14ac:dyDescent="0.3">
      <c r="A117" s="17">
        <v>12.5</v>
      </c>
      <c r="B117" s="16" t="s">
        <v>106</v>
      </c>
      <c r="C117" s="17">
        <v>1</v>
      </c>
      <c r="D117" s="17">
        <v>0</v>
      </c>
      <c r="E117" s="18">
        <v>70500</v>
      </c>
      <c r="F117" s="19">
        <v>0</v>
      </c>
      <c r="G117" s="19">
        <v>0</v>
      </c>
      <c r="H117" s="19">
        <v>0</v>
      </c>
      <c r="I117" s="19">
        <v>0</v>
      </c>
      <c r="J117" s="19">
        <f t="shared" si="4"/>
        <v>0</v>
      </c>
      <c r="K117" s="19">
        <f t="shared" si="5"/>
        <v>0</v>
      </c>
      <c r="L117" s="62">
        <f t="shared" si="6"/>
        <v>0</v>
      </c>
      <c r="M117" s="62">
        <f t="shared" si="7"/>
        <v>0</v>
      </c>
    </row>
    <row r="118" spans="1:13" x14ac:dyDescent="0.3">
      <c r="A118" s="21">
        <v>12.6</v>
      </c>
      <c r="B118" s="20" t="s">
        <v>107</v>
      </c>
      <c r="C118" s="21">
        <v>2</v>
      </c>
      <c r="D118" s="21">
        <v>0</v>
      </c>
      <c r="E118" s="22">
        <v>585369</v>
      </c>
      <c r="F118" s="23">
        <v>27000</v>
      </c>
      <c r="G118" s="23">
        <v>0</v>
      </c>
      <c r="H118" s="23">
        <v>27000</v>
      </c>
      <c r="I118" s="23">
        <v>0</v>
      </c>
      <c r="J118" s="23">
        <f t="shared" si="4"/>
        <v>54000</v>
      </c>
      <c r="K118" s="23">
        <f t="shared" si="5"/>
        <v>0</v>
      </c>
      <c r="L118" s="64">
        <f t="shared" si="6"/>
        <v>9.2249504158915148</v>
      </c>
      <c r="M118" s="64">
        <f t="shared" si="7"/>
        <v>0</v>
      </c>
    </row>
    <row r="119" spans="1:13" x14ac:dyDescent="0.3">
      <c r="A119" s="53">
        <v>13</v>
      </c>
      <c r="B119" s="56" t="s">
        <v>59</v>
      </c>
      <c r="C119" s="53">
        <v>9</v>
      </c>
      <c r="D119" s="53">
        <v>1</v>
      </c>
      <c r="E119" s="7">
        <v>4602000</v>
      </c>
      <c r="F119" s="8">
        <v>66740</v>
      </c>
      <c r="G119" s="8">
        <v>0</v>
      </c>
      <c r="H119" s="8">
        <v>121781</v>
      </c>
      <c r="I119" s="8">
        <v>20200.09</v>
      </c>
      <c r="J119" s="8">
        <f t="shared" si="4"/>
        <v>188521</v>
      </c>
      <c r="K119" s="8">
        <f t="shared" si="5"/>
        <v>20200.09</v>
      </c>
      <c r="L119" s="58">
        <f t="shared" si="6"/>
        <v>4.0965015210777924</v>
      </c>
      <c r="M119" s="58">
        <f t="shared" si="7"/>
        <v>0.43894154715341155</v>
      </c>
    </row>
    <row r="120" spans="1:13" x14ac:dyDescent="0.3">
      <c r="A120" s="13">
        <v>13.1</v>
      </c>
      <c r="B120" s="12" t="s">
        <v>6</v>
      </c>
      <c r="C120" s="13">
        <v>2</v>
      </c>
      <c r="D120" s="13">
        <v>1</v>
      </c>
      <c r="E120" s="14">
        <v>810000</v>
      </c>
      <c r="F120" s="15">
        <v>17767</v>
      </c>
      <c r="G120" s="15">
        <v>0</v>
      </c>
      <c r="H120" s="15">
        <v>40036</v>
      </c>
      <c r="I120" s="15">
        <v>20200.09</v>
      </c>
      <c r="J120" s="15">
        <f t="shared" si="4"/>
        <v>57803</v>
      </c>
      <c r="K120" s="15">
        <f t="shared" si="5"/>
        <v>20200.09</v>
      </c>
      <c r="L120" s="61">
        <f t="shared" si="6"/>
        <v>7.1361728395061732</v>
      </c>
      <c r="M120" s="61">
        <f t="shared" si="7"/>
        <v>2.4938382716049383</v>
      </c>
    </row>
    <row r="121" spans="1:13" x14ac:dyDescent="0.3">
      <c r="A121" s="17">
        <v>13.2</v>
      </c>
      <c r="B121" s="16" t="s">
        <v>108</v>
      </c>
      <c r="C121" s="17">
        <v>3</v>
      </c>
      <c r="D121" s="17">
        <v>0</v>
      </c>
      <c r="E121" s="18">
        <v>2050000</v>
      </c>
      <c r="F121" s="19">
        <v>0</v>
      </c>
      <c r="G121" s="19">
        <v>0</v>
      </c>
      <c r="H121" s="19">
        <v>20000</v>
      </c>
      <c r="I121" s="19">
        <v>0</v>
      </c>
      <c r="J121" s="19">
        <f t="shared" si="4"/>
        <v>20000</v>
      </c>
      <c r="K121" s="19">
        <f t="shared" si="5"/>
        <v>0</v>
      </c>
      <c r="L121" s="62">
        <f t="shared" si="6"/>
        <v>0.97560975609756095</v>
      </c>
      <c r="M121" s="62">
        <f t="shared" si="7"/>
        <v>0</v>
      </c>
    </row>
    <row r="122" spans="1:13" x14ac:dyDescent="0.3">
      <c r="A122" s="17">
        <v>13.3</v>
      </c>
      <c r="B122" s="16" t="s">
        <v>60</v>
      </c>
      <c r="C122" s="17">
        <v>2</v>
      </c>
      <c r="D122" s="17">
        <v>0</v>
      </c>
      <c r="E122" s="18">
        <v>711848</v>
      </c>
      <c r="F122" s="19">
        <v>0</v>
      </c>
      <c r="G122" s="19">
        <v>0</v>
      </c>
      <c r="H122" s="19">
        <v>0</v>
      </c>
      <c r="I122" s="19">
        <v>0</v>
      </c>
      <c r="J122" s="19">
        <f t="shared" si="4"/>
        <v>0</v>
      </c>
      <c r="K122" s="19">
        <f t="shared" si="5"/>
        <v>0</v>
      </c>
      <c r="L122" s="62">
        <f t="shared" si="6"/>
        <v>0</v>
      </c>
      <c r="M122" s="62">
        <f t="shared" si="7"/>
        <v>0</v>
      </c>
    </row>
    <row r="123" spans="1:13" x14ac:dyDescent="0.3">
      <c r="A123" s="17">
        <v>13.4</v>
      </c>
      <c r="B123" s="16" t="s">
        <v>109</v>
      </c>
      <c r="C123" s="17">
        <v>1</v>
      </c>
      <c r="D123" s="17">
        <v>0</v>
      </c>
      <c r="E123" s="18">
        <v>787460</v>
      </c>
      <c r="F123" s="19">
        <v>33973</v>
      </c>
      <c r="G123" s="19">
        <v>0</v>
      </c>
      <c r="H123" s="19">
        <v>46745</v>
      </c>
      <c r="I123" s="19">
        <v>0</v>
      </c>
      <c r="J123" s="19">
        <f t="shared" si="4"/>
        <v>80718</v>
      </c>
      <c r="K123" s="19">
        <f t="shared" si="5"/>
        <v>0</v>
      </c>
      <c r="L123" s="62">
        <f t="shared" si="6"/>
        <v>10.250425418433952</v>
      </c>
      <c r="M123" s="62">
        <f t="shared" si="7"/>
        <v>0</v>
      </c>
    </row>
    <row r="124" spans="1:13" x14ac:dyDescent="0.3">
      <c r="A124" s="21">
        <v>13.5</v>
      </c>
      <c r="B124" s="20" t="s">
        <v>110</v>
      </c>
      <c r="C124" s="21">
        <v>1</v>
      </c>
      <c r="D124" s="21">
        <v>0</v>
      </c>
      <c r="E124" s="22">
        <v>242692</v>
      </c>
      <c r="F124" s="23">
        <v>15000</v>
      </c>
      <c r="G124" s="23">
        <v>0</v>
      </c>
      <c r="H124" s="23">
        <v>15000</v>
      </c>
      <c r="I124" s="23">
        <v>0</v>
      </c>
      <c r="J124" s="23">
        <f t="shared" si="4"/>
        <v>30000</v>
      </c>
      <c r="K124" s="23">
        <f t="shared" si="5"/>
        <v>0</v>
      </c>
      <c r="L124" s="64">
        <f t="shared" si="6"/>
        <v>12.361346892357391</v>
      </c>
      <c r="M124" s="64">
        <f t="shared" si="7"/>
        <v>0</v>
      </c>
    </row>
    <row r="125" spans="1:13" x14ac:dyDescent="0.3">
      <c r="A125" s="53">
        <v>14</v>
      </c>
      <c r="B125" s="56" t="s">
        <v>61</v>
      </c>
      <c r="C125" s="53">
        <v>22</v>
      </c>
      <c r="D125" s="53">
        <v>3</v>
      </c>
      <c r="E125" s="7">
        <v>12086587</v>
      </c>
      <c r="F125" s="8">
        <v>498916</v>
      </c>
      <c r="G125" s="8">
        <v>0</v>
      </c>
      <c r="H125" s="8">
        <v>839116</v>
      </c>
      <c r="I125" s="8">
        <v>513662.45</v>
      </c>
      <c r="J125" s="8">
        <f t="shared" si="4"/>
        <v>1338032</v>
      </c>
      <c r="K125" s="8">
        <f t="shared" si="5"/>
        <v>513662.45</v>
      </c>
      <c r="L125" s="58">
        <f t="shared" si="6"/>
        <v>11.07038736410866</v>
      </c>
      <c r="M125" s="58">
        <f t="shared" si="7"/>
        <v>4.249855232084955</v>
      </c>
    </row>
    <row r="126" spans="1:13" x14ac:dyDescent="0.3">
      <c r="A126" s="13">
        <v>14.1</v>
      </c>
      <c r="B126" s="12" t="s">
        <v>6</v>
      </c>
      <c r="C126" s="13">
        <v>6</v>
      </c>
      <c r="D126" s="13">
        <v>1</v>
      </c>
      <c r="E126" s="14">
        <v>2950000</v>
      </c>
      <c r="F126" s="15">
        <v>47500</v>
      </c>
      <c r="G126" s="15">
        <v>0</v>
      </c>
      <c r="H126" s="15">
        <v>197500</v>
      </c>
      <c r="I126" s="15">
        <v>18462.45</v>
      </c>
      <c r="J126" s="15">
        <f t="shared" si="4"/>
        <v>245000</v>
      </c>
      <c r="K126" s="15">
        <f t="shared" si="5"/>
        <v>18462.45</v>
      </c>
      <c r="L126" s="61">
        <f t="shared" si="6"/>
        <v>8.3050847457627111</v>
      </c>
      <c r="M126" s="61">
        <f t="shared" si="7"/>
        <v>0.62584576271186443</v>
      </c>
    </row>
    <row r="127" spans="1:13" x14ac:dyDescent="0.3">
      <c r="A127" s="17">
        <v>14.2</v>
      </c>
      <c r="B127" s="16" t="s">
        <v>134</v>
      </c>
      <c r="C127" s="17">
        <v>3</v>
      </c>
      <c r="D127" s="17">
        <v>0</v>
      </c>
      <c r="E127" s="18">
        <v>949500</v>
      </c>
      <c r="F127" s="19">
        <v>0</v>
      </c>
      <c r="G127" s="19">
        <v>0</v>
      </c>
      <c r="H127" s="19">
        <v>105000</v>
      </c>
      <c r="I127" s="19">
        <v>0</v>
      </c>
      <c r="J127" s="19">
        <f t="shared" si="4"/>
        <v>105000</v>
      </c>
      <c r="K127" s="19">
        <f t="shared" si="5"/>
        <v>0</v>
      </c>
      <c r="L127" s="62">
        <f t="shared" si="6"/>
        <v>11.058451816745656</v>
      </c>
      <c r="M127" s="62">
        <f t="shared" si="7"/>
        <v>0</v>
      </c>
    </row>
    <row r="128" spans="1:13" x14ac:dyDescent="0.3">
      <c r="A128" s="17">
        <v>14.3</v>
      </c>
      <c r="B128" s="16" t="s">
        <v>26</v>
      </c>
      <c r="C128" s="17">
        <v>4</v>
      </c>
      <c r="D128" s="17">
        <v>2</v>
      </c>
      <c r="E128" s="18">
        <v>5387752</v>
      </c>
      <c r="F128" s="19">
        <v>428000</v>
      </c>
      <c r="G128" s="19">
        <v>0</v>
      </c>
      <c r="H128" s="19">
        <v>428000</v>
      </c>
      <c r="I128" s="19">
        <v>495200</v>
      </c>
      <c r="J128" s="19">
        <f t="shared" si="4"/>
        <v>856000</v>
      </c>
      <c r="K128" s="19">
        <f t="shared" si="5"/>
        <v>495200</v>
      </c>
      <c r="L128" s="62">
        <f t="shared" si="6"/>
        <v>15.88788793545063</v>
      </c>
      <c r="M128" s="62">
        <f t="shared" si="7"/>
        <v>9.1912174131251767</v>
      </c>
    </row>
    <row r="129" spans="1:13" x14ac:dyDescent="0.3">
      <c r="A129" s="17">
        <v>14.4</v>
      </c>
      <c r="B129" s="16" t="s">
        <v>62</v>
      </c>
      <c r="C129" s="17">
        <v>2</v>
      </c>
      <c r="D129" s="17">
        <v>0</v>
      </c>
      <c r="E129" s="18">
        <v>150000</v>
      </c>
      <c r="F129" s="19">
        <v>0</v>
      </c>
      <c r="G129" s="19">
        <v>0</v>
      </c>
      <c r="H129" s="19">
        <v>20000</v>
      </c>
      <c r="I129" s="19">
        <v>0</v>
      </c>
      <c r="J129" s="19">
        <f t="shared" si="4"/>
        <v>20000</v>
      </c>
      <c r="K129" s="19">
        <f t="shared" si="5"/>
        <v>0</v>
      </c>
      <c r="L129" s="62">
        <f t="shared" si="6"/>
        <v>13.333333333333334</v>
      </c>
      <c r="M129" s="62">
        <f t="shared" si="7"/>
        <v>0</v>
      </c>
    </row>
    <row r="130" spans="1:13" x14ac:dyDescent="0.3">
      <c r="A130" s="21">
        <v>14.5</v>
      </c>
      <c r="B130" s="20" t="s">
        <v>85</v>
      </c>
      <c r="C130" s="21">
        <v>7</v>
      </c>
      <c r="D130" s="21">
        <v>0</v>
      </c>
      <c r="E130" s="22">
        <v>2649335</v>
      </c>
      <c r="F130" s="23">
        <v>23416</v>
      </c>
      <c r="G130" s="23">
        <v>0</v>
      </c>
      <c r="H130" s="23">
        <v>88616</v>
      </c>
      <c r="I130" s="23">
        <v>0</v>
      </c>
      <c r="J130" s="23">
        <f t="shared" si="4"/>
        <v>112032</v>
      </c>
      <c r="K130" s="23">
        <f t="shared" si="5"/>
        <v>0</v>
      </c>
      <c r="L130" s="64">
        <f t="shared" si="6"/>
        <v>4.2286838017842214</v>
      </c>
      <c r="M130" s="64">
        <f t="shared" si="7"/>
        <v>0</v>
      </c>
    </row>
    <row r="131" spans="1:13" x14ac:dyDescent="0.3">
      <c r="A131" s="76" t="s">
        <v>63</v>
      </c>
      <c r="B131" s="76"/>
      <c r="C131" s="52">
        <f>SUM(C125,C119,C112,C107,C94,C83,C78,C63,C56,C51,C32,C26,C20,C7)</f>
        <v>253</v>
      </c>
      <c r="D131" s="52">
        <f t="shared" ref="D131:I131" si="8">SUM(D125,D119,D112,D107,D94,D83,D78,D63,D56,D51,D32,D26,D20,D7)</f>
        <v>32</v>
      </c>
      <c r="E131" s="6">
        <f t="shared" si="8"/>
        <v>122068630</v>
      </c>
      <c r="F131" s="5">
        <f t="shared" si="8"/>
        <v>5193537</v>
      </c>
      <c r="G131" s="5">
        <f t="shared" si="8"/>
        <v>506621.47</v>
      </c>
      <c r="H131" s="5">
        <f t="shared" si="8"/>
        <v>7402321</v>
      </c>
      <c r="I131" s="5">
        <f t="shared" si="8"/>
        <v>1577139.2000000002</v>
      </c>
      <c r="J131" s="5">
        <f t="shared" si="4"/>
        <v>12595858</v>
      </c>
      <c r="K131" s="5">
        <f t="shared" si="5"/>
        <v>2083760.6700000002</v>
      </c>
      <c r="L131" s="60">
        <f t="shared" si="6"/>
        <v>10.3186690962289</v>
      </c>
      <c r="M131" s="60">
        <f t="shared" si="7"/>
        <v>1.7070402690683104</v>
      </c>
    </row>
    <row r="132" spans="1:13" x14ac:dyDescent="0.3">
      <c r="A132" s="1" t="s">
        <v>136</v>
      </c>
    </row>
  </sheetData>
  <mergeCells count="14">
    <mergeCell ref="A1:M1"/>
    <mergeCell ref="A2:M2"/>
    <mergeCell ref="F5:G5"/>
    <mergeCell ref="H5:I5"/>
    <mergeCell ref="A4:A6"/>
    <mergeCell ref="B4:B6"/>
    <mergeCell ref="F4:I4"/>
    <mergeCell ref="J4:K5"/>
    <mergeCell ref="A3:M3"/>
    <mergeCell ref="A131:B131"/>
    <mergeCell ref="C4:C6"/>
    <mergeCell ref="D4:D6"/>
    <mergeCell ref="E4:E6"/>
    <mergeCell ref="L4:M5"/>
  </mergeCells>
  <pageMargins left="0.7" right="0.7" top="0.75" bottom="0.75" header="0.3" footer="0.3"/>
  <pageSetup paperSize="9" scale="86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7362-D1B1-4709-B815-9CD14D37560F}">
  <dimension ref="A1:M10"/>
  <sheetViews>
    <sheetView view="pageBreakPreview" zoomScaleNormal="100" zoomScaleSheetLayoutView="100" workbookViewId="0">
      <selection activeCell="C19" sqref="C19"/>
    </sheetView>
  </sheetViews>
  <sheetFormatPr defaultColWidth="5.625" defaultRowHeight="18.75" x14ac:dyDescent="0.3"/>
  <cols>
    <col min="1" max="1" width="4.625" style="1" bestFit="1" customWidth="1"/>
    <col min="2" max="2" width="40.375" style="1" customWidth="1"/>
    <col min="3" max="3" width="11.125" style="1" customWidth="1"/>
    <col min="4" max="4" width="10.875" style="1" bestFit="1" customWidth="1"/>
    <col min="5" max="5" width="12.75" style="1" customWidth="1"/>
    <col min="6" max="6" width="10.625" style="1" customWidth="1"/>
    <col min="7" max="7" width="6.25" style="1" customWidth="1"/>
    <col min="8" max="8" width="9.75" style="1" bestFit="1" customWidth="1"/>
    <col min="9" max="9" width="7.875" style="1" bestFit="1" customWidth="1"/>
    <col min="10" max="10" width="10.5" style="1" customWidth="1"/>
    <col min="11" max="11" width="7.875" style="1" bestFit="1" customWidth="1"/>
    <col min="12" max="12" width="7.5" style="37" customWidth="1"/>
    <col min="13" max="13" width="6.75" style="37" customWidth="1"/>
    <col min="14" max="16384" width="5.625" style="1"/>
  </cols>
  <sheetData>
    <row r="1" spans="1:13" ht="23.25" x14ac:dyDescent="0.3">
      <c r="A1" s="77" t="s">
        <v>127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3.25" x14ac:dyDescent="0.3">
      <c r="A2" s="77" t="s">
        <v>126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3.25" x14ac:dyDescent="0.3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x14ac:dyDescent="0.3">
      <c r="A4" s="79" t="s">
        <v>1</v>
      </c>
      <c r="B4" s="79" t="s">
        <v>2</v>
      </c>
      <c r="C4" s="79" t="s">
        <v>65</v>
      </c>
      <c r="D4" s="79" t="s">
        <v>66</v>
      </c>
      <c r="E4" s="79" t="s">
        <v>67</v>
      </c>
      <c r="F4" s="79" t="s">
        <v>128</v>
      </c>
      <c r="G4" s="79"/>
      <c r="H4" s="79"/>
      <c r="I4" s="79"/>
      <c r="J4" s="80" t="s">
        <v>64</v>
      </c>
      <c r="K4" s="80"/>
      <c r="L4" s="74" t="s">
        <v>86</v>
      </c>
      <c r="M4" s="74"/>
    </row>
    <row r="5" spans="1:13" x14ac:dyDescent="0.3">
      <c r="A5" s="79"/>
      <c r="B5" s="79"/>
      <c r="C5" s="79"/>
      <c r="D5" s="79"/>
      <c r="E5" s="79"/>
      <c r="F5" s="75" t="s">
        <v>129</v>
      </c>
      <c r="G5" s="75"/>
      <c r="H5" s="75" t="s">
        <v>130</v>
      </c>
      <c r="I5" s="75"/>
      <c r="J5" s="80"/>
      <c r="K5" s="80"/>
      <c r="L5" s="74"/>
      <c r="M5" s="74"/>
    </row>
    <row r="6" spans="1:13" x14ac:dyDescent="0.3">
      <c r="A6" s="79"/>
      <c r="B6" s="79"/>
      <c r="C6" s="79"/>
      <c r="D6" s="79"/>
      <c r="E6" s="79"/>
      <c r="F6" s="51" t="s">
        <v>3</v>
      </c>
      <c r="G6" s="51" t="s">
        <v>4</v>
      </c>
      <c r="H6" s="51" t="s">
        <v>3</v>
      </c>
      <c r="I6" s="51" t="s">
        <v>4</v>
      </c>
      <c r="J6" s="51" t="s">
        <v>3</v>
      </c>
      <c r="K6" s="51" t="s">
        <v>4</v>
      </c>
      <c r="L6" s="57" t="s">
        <v>3</v>
      </c>
      <c r="M6" s="57" t="s">
        <v>4</v>
      </c>
    </row>
    <row r="7" spans="1:13" x14ac:dyDescent="0.3">
      <c r="A7" s="9">
        <v>1</v>
      </c>
      <c r="B7" s="10" t="s">
        <v>5</v>
      </c>
      <c r="C7" s="9">
        <v>1</v>
      </c>
      <c r="D7" s="9">
        <v>0</v>
      </c>
      <c r="E7" s="11">
        <v>3820980</v>
      </c>
      <c r="F7" s="11">
        <v>318413</v>
      </c>
      <c r="G7" s="11">
        <v>0</v>
      </c>
      <c r="H7" s="11">
        <v>318413</v>
      </c>
      <c r="I7" s="11">
        <v>0</v>
      </c>
      <c r="J7" s="11">
        <f>SUM(F7,H7)</f>
        <v>636826</v>
      </c>
      <c r="K7" s="11">
        <f>SUM(G7,I7)</f>
        <v>0</v>
      </c>
      <c r="L7" s="58">
        <f>J7*100/E7</f>
        <v>16.666561981481191</v>
      </c>
      <c r="M7" s="58">
        <f>K7*100/E7</f>
        <v>0</v>
      </c>
    </row>
    <row r="8" spans="1:13" x14ac:dyDescent="0.3">
      <c r="A8" s="2"/>
      <c r="B8" s="3" t="s">
        <v>114</v>
      </c>
      <c r="C8" s="2">
        <v>1</v>
      </c>
      <c r="D8" s="2">
        <v>0</v>
      </c>
      <c r="E8" s="4">
        <v>3820980</v>
      </c>
      <c r="F8" s="4">
        <v>318413</v>
      </c>
      <c r="G8" s="4">
        <v>0</v>
      </c>
      <c r="H8" s="4">
        <v>318413</v>
      </c>
      <c r="I8" s="4">
        <v>1200</v>
      </c>
      <c r="J8" s="4">
        <f>SUM(F8,H8)</f>
        <v>636826</v>
      </c>
      <c r="K8" s="4">
        <f t="shared" ref="K8:K9" si="0">SUM(G8,I8)</f>
        <v>1200</v>
      </c>
      <c r="L8" s="59">
        <f t="shared" ref="L8:L9" si="1">J8*100/E8</f>
        <v>16.666561981481191</v>
      </c>
      <c r="M8" s="59">
        <f t="shared" ref="M8:M9" si="2">K8*100/E8</f>
        <v>3.1405555642793209E-2</v>
      </c>
    </row>
    <row r="9" spans="1:13" x14ac:dyDescent="0.3">
      <c r="A9" s="76" t="s">
        <v>63</v>
      </c>
      <c r="B9" s="76"/>
      <c r="C9" s="52">
        <f>C8</f>
        <v>1</v>
      </c>
      <c r="D9" s="52">
        <f t="shared" ref="D9:I9" si="3">D8</f>
        <v>0</v>
      </c>
      <c r="E9" s="73">
        <f t="shared" si="3"/>
        <v>3820980</v>
      </c>
      <c r="F9" s="73">
        <f t="shared" si="3"/>
        <v>318413</v>
      </c>
      <c r="G9" s="73">
        <f t="shared" si="3"/>
        <v>0</v>
      </c>
      <c r="H9" s="73">
        <f t="shared" si="3"/>
        <v>318413</v>
      </c>
      <c r="I9" s="73">
        <f t="shared" si="3"/>
        <v>1200</v>
      </c>
      <c r="J9" s="5">
        <f>SUM(F9,H9)</f>
        <v>636826</v>
      </c>
      <c r="K9" s="5">
        <f t="shared" si="0"/>
        <v>1200</v>
      </c>
      <c r="L9" s="60">
        <f t="shared" si="1"/>
        <v>16.666561981481191</v>
      </c>
      <c r="M9" s="60">
        <f t="shared" si="2"/>
        <v>3.1405555642793209E-2</v>
      </c>
    </row>
    <row r="10" spans="1:13" x14ac:dyDescent="0.3">
      <c r="A10" s="81" t="s">
        <v>136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</sheetData>
  <mergeCells count="15">
    <mergeCell ref="A1:M1"/>
    <mergeCell ref="A2:M2"/>
    <mergeCell ref="A3:M3"/>
    <mergeCell ref="A4:A6"/>
    <mergeCell ref="B4:B6"/>
    <mergeCell ref="C4:C6"/>
    <mergeCell ref="D4:D6"/>
    <mergeCell ref="E4:E6"/>
    <mergeCell ref="F4:I4"/>
    <mergeCell ref="J4:K5"/>
    <mergeCell ref="L4:M5"/>
    <mergeCell ref="F5:G5"/>
    <mergeCell ref="H5:I5"/>
    <mergeCell ref="A9:B9"/>
    <mergeCell ref="A10:M10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1"/>
  <sheetViews>
    <sheetView showGridLines="0" view="pageBreakPreview" zoomScaleNormal="100" zoomScaleSheetLayoutView="100" workbookViewId="0">
      <selection activeCell="B9" sqref="B9"/>
    </sheetView>
  </sheetViews>
  <sheetFormatPr defaultRowHeight="18.75" x14ac:dyDescent="0.3"/>
  <cols>
    <col min="1" max="1" width="4.625" style="24" bestFit="1" customWidth="1"/>
    <col min="2" max="2" width="28.125" style="1" bestFit="1" customWidth="1"/>
    <col min="3" max="3" width="11.125" style="1" bestFit="1" customWidth="1"/>
    <col min="4" max="4" width="13.75" style="1" bestFit="1" customWidth="1"/>
    <col min="5" max="5" width="11.625" style="1" bestFit="1" customWidth="1"/>
    <col min="6" max="6" width="14.25" style="1" bestFit="1" customWidth="1"/>
    <col min="7" max="7" width="12.375" style="1" bestFit="1" customWidth="1"/>
    <col min="8" max="8" width="13.125" style="1" bestFit="1" customWidth="1"/>
    <col min="9" max="9" width="15.875" style="1" bestFit="1" customWidth="1"/>
    <col min="10" max="16384" width="9" style="1"/>
  </cols>
  <sheetData>
    <row r="1" spans="1:9" ht="21" x14ac:dyDescent="0.35">
      <c r="A1" s="92" t="s">
        <v>124</v>
      </c>
      <c r="B1" s="92"/>
      <c r="C1" s="92"/>
      <c r="D1" s="92"/>
      <c r="E1" s="92"/>
      <c r="F1" s="92"/>
      <c r="G1" s="92"/>
      <c r="H1" s="92"/>
      <c r="I1" s="92"/>
    </row>
    <row r="2" spans="1:9" ht="21" x14ac:dyDescent="0.35">
      <c r="A2" s="93" t="s">
        <v>138</v>
      </c>
      <c r="B2" s="93"/>
      <c r="C2" s="93"/>
      <c r="D2" s="93"/>
      <c r="E2" s="93"/>
      <c r="F2" s="93"/>
      <c r="G2" s="93"/>
      <c r="H2" s="93"/>
      <c r="I2" s="93"/>
    </row>
    <row r="3" spans="1:9" x14ac:dyDescent="0.3">
      <c r="A3" s="82" t="s">
        <v>1</v>
      </c>
      <c r="B3" s="82" t="s">
        <v>2</v>
      </c>
      <c r="C3" s="82" t="s">
        <v>65</v>
      </c>
      <c r="D3" s="85" t="s">
        <v>123</v>
      </c>
      <c r="E3" s="86"/>
      <c r="F3" s="86"/>
      <c r="G3" s="86"/>
      <c r="H3" s="86"/>
      <c r="I3" s="87"/>
    </row>
    <row r="4" spans="1:9" x14ac:dyDescent="0.3">
      <c r="A4" s="83"/>
      <c r="B4" s="83"/>
      <c r="C4" s="83"/>
      <c r="D4" s="88" t="s">
        <v>122</v>
      </c>
      <c r="E4" s="89"/>
      <c r="F4" s="38" t="s">
        <v>122</v>
      </c>
      <c r="G4" s="38" t="s">
        <v>122</v>
      </c>
      <c r="H4" s="38" t="s">
        <v>122</v>
      </c>
      <c r="I4" s="38" t="s">
        <v>122</v>
      </c>
    </row>
    <row r="5" spans="1:9" x14ac:dyDescent="0.3">
      <c r="A5" s="83"/>
      <c r="B5" s="83"/>
      <c r="C5" s="83"/>
      <c r="D5" s="90" t="s">
        <v>121</v>
      </c>
      <c r="E5" s="91"/>
      <c r="F5" s="39" t="s">
        <v>120</v>
      </c>
      <c r="G5" s="39" t="s">
        <v>119</v>
      </c>
      <c r="H5" s="39" t="s">
        <v>118</v>
      </c>
      <c r="I5" s="39" t="s">
        <v>117</v>
      </c>
    </row>
    <row r="6" spans="1:9" x14ac:dyDescent="0.3">
      <c r="A6" s="84"/>
      <c r="B6" s="84"/>
      <c r="C6" s="84"/>
      <c r="D6" s="41" t="s">
        <v>116</v>
      </c>
      <c r="E6" s="41" t="s">
        <v>115</v>
      </c>
      <c r="F6" s="40"/>
      <c r="G6" s="40"/>
      <c r="H6" s="40"/>
      <c r="I6" s="40"/>
    </row>
    <row r="7" spans="1:9" x14ac:dyDescent="0.3">
      <c r="A7" s="44">
        <v>1</v>
      </c>
      <c r="B7" s="45" t="s">
        <v>5</v>
      </c>
      <c r="C7" s="45">
        <v>24</v>
      </c>
      <c r="D7" s="45">
        <v>3</v>
      </c>
      <c r="E7" s="45">
        <v>15</v>
      </c>
      <c r="F7" s="45">
        <v>6</v>
      </c>
      <c r="G7" s="45">
        <v>0</v>
      </c>
      <c r="H7" s="45">
        <v>0</v>
      </c>
      <c r="I7" s="45">
        <v>0</v>
      </c>
    </row>
    <row r="8" spans="1:9" x14ac:dyDescent="0.3">
      <c r="A8" s="46">
        <v>2</v>
      </c>
      <c r="B8" s="47" t="s">
        <v>11</v>
      </c>
      <c r="C8" s="47">
        <v>8</v>
      </c>
      <c r="D8" s="47">
        <v>1</v>
      </c>
      <c r="E8" s="47">
        <v>7</v>
      </c>
      <c r="F8" s="47">
        <v>0</v>
      </c>
      <c r="G8" s="47">
        <v>0</v>
      </c>
      <c r="H8" s="47">
        <v>0</v>
      </c>
      <c r="I8" s="47">
        <v>0</v>
      </c>
    </row>
    <row r="9" spans="1:9" x14ac:dyDescent="0.3">
      <c r="A9" s="46">
        <v>3</v>
      </c>
      <c r="B9" s="47" t="s">
        <v>12</v>
      </c>
      <c r="C9" s="47">
        <v>5</v>
      </c>
      <c r="D9" s="47">
        <v>3</v>
      </c>
      <c r="E9" s="47">
        <v>2</v>
      </c>
      <c r="F9" s="47">
        <v>0</v>
      </c>
      <c r="G9" s="47">
        <v>0</v>
      </c>
      <c r="H9" s="47">
        <v>0</v>
      </c>
      <c r="I9" s="47">
        <v>0</v>
      </c>
    </row>
    <row r="10" spans="1:9" x14ac:dyDescent="0.3">
      <c r="A10" s="46">
        <v>4</v>
      </c>
      <c r="B10" s="47" t="s">
        <v>13</v>
      </c>
      <c r="C10" s="47">
        <v>62</v>
      </c>
      <c r="D10" s="47">
        <v>0</v>
      </c>
      <c r="E10" s="47">
        <v>62</v>
      </c>
      <c r="F10" s="47">
        <v>0</v>
      </c>
      <c r="G10" s="47">
        <v>0</v>
      </c>
      <c r="H10" s="47">
        <v>0</v>
      </c>
      <c r="I10" s="47">
        <v>0</v>
      </c>
    </row>
    <row r="11" spans="1:9" x14ac:dyDescent="0.3">
      <c r="A11" s="46">
        <v>5</v>
      </c>
      <c r="B11" s="47" t="s">
        <v>25</v>
      </c>
      <c r="C11" s="47">
        <v>40</v>
      </c>
      <c r="D11" s="47">
        <v>7</v>
      </c>
      <c r="E11" s="47">
        <v>33</v>
      </c>
      <c r="F11" s="47">
        <v>0</v>
      </c>
      <c r="G11" s="47">
        <v>0</v>
      </c>
      <c r="H11" s="47">
        <v>0</v>
      </c>
      <c r="I11" s="47">
        <v>0</v>
      </c>
    </row>
    <row r="12" spans="1:9" x14ac:dyDescent="0.3">
      <c r="A12" s="46">
        <v>6</v>
      </c>
      <c r="B12" s="47" t="s">
        <v>32</v>
      </c>
      <c r="C12" s="47">
        <v>26</v>
      </c>
      <c r="D12" s="47">
        <v>11</v>
      </c>
      <c r="E12" s="47">
        <v>15</v>
      </c>
      <c r="F12" s="47">
        <v>0</v>
      </c>
      <c r="G12" s="47">
        <v>0</v>
      </c>
      <c r="H12" s="47">
        <v>0</v>
      </c>
      <c r="I12" s="47">
        <v>0</v>
      </c>
    </row>
    <row r="13" spans="1:9" x14ac:dyDescent="0.3">
      <c r="A13" s="46">
        <v>7</v>
      </c>
      <c r="B13" s="47" t="s">
        <v>36</v>
      </c>
      <c r="C13" s="47">
        <v>1</v>
      </c>
      <c r="D13" s="47">
        <v>0</v>
      </c>
      <c r="E13" s="47">
        <v>1</v>
      </c>
      <c r="F13" s="47">
        <v>0</v>
      </c>
      <c r="G13" s="47">
        <v>0</v>
      </c>
      <c r="H13" s="47">
        <v>0</v>
      </c>
      <c r="I13" s="47">
        <v>0</v>
      </c>
    </row>
    <row r="14" spans="1:9" x14ac:dyDescent="0.3">
      <c r="A14" s="46">
        <v>8</v>
      </c>
      <c r="B14" s="47" t="s">
        <v>37</v>
      </c>
      <c r="C14" s="47">
        <v>46</v>
      </c>
      <c r="D14" s="47">
        <v>26</v>
      </c>
      <c r="E14" s="47">
        <v>20</v>
      </c>
      <c r="F14" s="47">
        <v>0</v>
      </c>
      <c r="G14" s="47">
        <v>0</v>
      </c>
      <c r="H14" s="47">
        <v>0</v>
      </c>
      <c r="I14" s="47">
        <v>0</v>
      </c>
    </row>
    <row r="15" spans="1:9" x14ac:dyDescent="0.3">
      <c r="A15" s="46">
        <v>9</v>
      </c>
      <c r="B15" s="47" t="s">
        <v>39</v>
      </c>
      <c r="C15" s="47">
        <v>26</v>
      </c>
      <c r="D15" s="47">
        <v>13</v>
      </c>
      <c r="E15" s="47">
        <v>13</v>
      </c>
      <c r="F15" s="47">
        <v>0</v>
      </c>
      <c r="G15" s="47">
        <v>0</v>
      </c>
      <c r="H15" s="47">
        <v>0</v>
      </c>
      <c r="I15" s="47">
        <v>0</v>
      </c>
    </row>
    <row r="16" spans="1:9" x14ac:dyDescent="0.3">
      <c r="A16" s="46">
        <v>10</v>
      </c>
      <c r="B16" s="47" t="s">
        <v>44</v>
      </c>
      <c r="C16" s="47">
        <v>66</v>
      </c>
      <c r="D16" s="47">
        <v>30</v>
      </c>
      <c r="E16" s="47">
        <v>36</v>
      </c>
      <c r="F16" s="47">
        <v>0</v>
      </c>
      <c r="G16" s="47">
        <v>0</v>
      </c>
      <c r="H16" s="47">
        <v>0</v>
      </c>
      <c r="I16" s="47">
        <v>0</v>
      </c>
    </row>
    <row r="17" spans="1:9" x14ac:dyDescent="0.3">
      <c r="A17" s="46">
        <v>11</v>
      </c>
      <c r="B17" s="47" t="s">
        <v>55</v>
      </c>
      <c r="C17" s="47">
        <v>20</v>
      </c>
      <c r="D17" s="47">
        <v>5</v>
      </c>
      <c r="E17" s="47">
        <v>15</v>
      </c>
      <c r="F17" s="47">
        <v>0</v>
      </c>
      <c r="G17" s="47">
        <v>0</v>
      </c>
      <c r="H17" s="47">
        <v>0</v>
      </c>
      <c r="I17" s="47">
        <v>0</v>
      </c>
    </row>
    <row r="18" spans="1:9" x14ac:dyDescent="0.3">
      <c r="A18" s="46">
        <v>12</v>
      </c>
      <c r="B18" s="47" t="s">
        <v>57</v>
      </c>
      <c r="C18" s="47">
        <v>5</v>
      </c>
      <c r="D18" s="47">
        <v>2</v>
      </c>
      <c r="E18" s="47">
        <v>3</v>
      </c>
      <c r="F18" s="47">
        <v>0</v>
      </c>
      <c r="G18" s="47">
        <v>0</v>
      </c>
      <c r="H18" s="47">
        <v>0</v>
      </c>
      <c r="I18" s="47">
        <v>0</v>
      </c>
    </row>
    <row r="19" spans="1:9" x14ac:dyDescent="0.3">
      <c r="A19" s="46">
        <v>13</v>
      </c>
      <c r="B19" s="47" t="s">
        <v>59</v>
      </c>
      <c r="C19" s="47">
        <v>6</v>
      </c>
      <c r="D19" s="47">
        <v>1</v>
      </c>
      <c r="E19" s="47">
        <v>2</v>
      </c>
      <c r="F19" s="47">
        <v>3</v>
      </c>
      <c r="G19" s="47">
        <v>0</v>
      </c>
      <c r="H19" s="47">
        <v>0</v>
      </c>
      <c r="I19" s="47">
        <v>0</v>
      </c>
    </row>
    <row r="20" spans="1:9" x14ac:dyDescent="0.3">
      <c r="A20" s="48">
        <v>14</v>
      </c>
      <c r="B20" s="49" t="s">
        <v>61</v>
      </c>
      <c r="C20" s="49">
        <v>8</v>
      </c>
      <c r="D20" s="49">
        <v>2</v>
      </c>
      <c r="E20" s="49">
        <v>6</v>
      </c>
      <c r="F20" s="49">
        <v>0</v>
      </c>
      <c r="G20" s="49">
        <v>0</v>
      </c>
      <c r="H20" s="49">
        <v>0</v>
      </c>
      <c r="I20" s="49">
        <v>0</v>
      </c>
    </row>
    <row r="21" spans="1:9" x14ac:dyDescent="0.3">
      <c r="A21" s="43"/>
      <c r="B21" s="50" t="s">
        <v>63</v>
      </c>
      <c r="C21" s="42">
        <f>SUM(C7:C20)</f>
        <v>343</v>
      </c>
      <c r="D21" s="42">
        <f t="shared" ref="D21:H21" si="0">SUM(D7:D20)</f>
        <v>104</v>
      </c>
      <c r="E21" s="42">
        <f t="shared" si="0"/>
        <v>230</v>
      </c>
      <c r="F21" s="42">
        <f t="shared" si="0"/>
        <v>9</v>
      </c>
      <c r="G21" s="42">
        <f t="shared" si="0"/>
        <v>0</v>
      </c>
      <c r="H21" s="42">
        <f t="shared" si="0"/>
        <v>0</v>
      </c>
      <c r="I21" s="42">
        <f>SUM(I7:I20)</f>
        <v>0</v>
      </c>
    </row>
  </sheetData>
  <mergeCells count="8">
    <mergeCell ref="A1:I1"/>
    <mergeCell ref="A2:I2"/>
    <mergeCell ref="C3:C6"/>
    <mergeCell ref="A3:A6"/>
    <mergeCell ref="B3:B6"/>
    <mergeCell ref="D3:I3"/>
    <mergeCell ref="D4:E4"/>
    <mergeCell ref="D5:E5"/>
  </mergeCells>
  <pageMargins left="0.74803149606299213" right="0.74803149606299213" top="0.98425196850393704" bottom="0.98425196850393704" header="0.51181102362204722" footer="0.51181102362204722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1"/>
  <sheetViews>
    <sheetView showGridLines="0" view="pageBreakPreview" zoomScaleNormal="100" zoomScaleSheetLayoutView="100" workbookViewId="0">
      <selection activeCell="M9" sqref="M9"/>
    </sheetView>
  </sheetViews>
  <sheetFormatPr defaultRowHeight="18.75" x14ac:dyDescent="0.3"/>
  <cols>
    <col min="1" max="1" width="4.625" style="24" bestFit="1" customWidth="1"/>
    <col min="2" max="2" width="27.25" style="1" bestFit="1" customWidth="1"/>
    <col min="3" max="3" width="11.125" style="1" bestFit="1" customWidth="1"/>
    <col min="4" max="4" width="13.75" style="1" bestFit="1" customWidth="1"/>
    <col min="5" max="5" width="11.625" style="1" bestFit="1" customWidth="1"/>
    <col min="6" max="6" width="14.25" style="1" bestFit="1" customWidth="1"/>
    <col min="7" max="7" width="12.375" style="1" bestFit="1" customWidth="1"/>
    <col min="8" max="8" width="13.125" style="1" bestFit="1" customWidth="1"/>
    <col min="9" max="9" width="15.875" style="1" bestFit="1" customWidth="1"/>
    <col min="10" max="16384" width="9" style="1"/>
  </cols>
  <sheetData>
    <row r="1" spans="1:9" ht="21" x14ac:dyDescent="0.35">
      <c r="A1" s="92" t="s">
        <v>124</v>
      </c>
      <c r="B1" s="92"/>
      <c r="C1" s="92"/>
      <c r="D1" s="92"/>
      <c r="E1" s="92"/>
      <c r="F1" s="92"/>
      <c r="G1" s="92"/>
      <c r="H1" s="92"/>
      <c r="I1" s="92"/>
    </row>
    <row r="2" spans="1:9" ht="21" x14ac:dyDescent="0.35">
      <c r="A2" s="93" t="s">
        <v>139</v>
      </c>
      <c r="B2" s="93"/>
      <c r="C2" s="93"/>
      <c r="D2" s="93"/>
      <c r="E2" s="93"/>
      <c r="F2" s="93"/>
      <c r="G2" s="93"/>
      <c r="H2" s="93"/>
      <c r="I2" s="93"/>
    </row>
    <row r="3" spans="1:9" x14ac:dyDescent="0.3">
      <c r="A3" s="82" t="s">
        <v>1</v>
      </c>
      <c r="B3" s="82" t="s">
        <v>2</v>
      </c>
      <c r="C3" s="82" t="s">
        <v>65</v>
      </c>
      <c r="D3" s="85" t="s">
        <v>123</v>
      </c>
      <c r="E3" s="86"/>
      <c r="F3" s="86"/>
      <c r="G3" s="86"/>
      <c r="H3" s="86"/>
      <c r="I3" s="87"/>
    </row>
    <row r="4" spans="1:9" x14ac:dyDescent="0.3">
      <c r="A4" s="83"/>
      <c r="B4" s="83"/>
      <c r="C4" s="83"/>
      <c r="D4" s="88" t="s">
        <v>122</v>
      </c>
      <c r="E4" s="89"/>
      <c r="F4" s="38" t="s">
        <v>122</v>
      </c>
      <c r="G4" s="38" t="s">
        <v>122</v>
      </c>
      <c r="H4" s="38" t="s">
        <v>122</v>
      </c>
      <c r="I4" s="38" t="s">
        <v>122</v>
      </c>
    </row>
    <row r="5" spans="1:9" x14ac:dyDescent="0.3">
      <c r="A5" s="83"/>
      <c r="B5" s="83"/>
      <c r="C5" s="83"/>
      <c r="D5" s="90" t="s">
        <v>121</v>
      </c>
      <c r="E5" s="91"/>
      <c r="F5" s="39" t="s">
        <v>120</v>
      </c>
      <c r="G5" s="39" t="s">
        <v>119</v>
      </c>
      <c r="H5" s="39" t="s">
        <v>118</v>
      </c>
      <c r="I5" s="39" t="s">
        <v>117</v>
      </c>
    </row>
    <row r="6" spans="1:9" x14ac:dyDescent="0.3">
      <c r="A6" s="84"/>
      <c r="B6" s="84"/>
      <c r="C6" s="84"/>
      <c r="D6" s="41" t="s">
        <v>116</v>
      </c>
      <c r="E6" s="41" t="s">
        <v>115</v>
      </c>
      <c r="F6" s="40"/>
      <c r="G6" s="40"/>
      <c r="H6" s="40"/>
      <c r="I6" s="40"/>
    </row>
    <row r="7" spans="1:9" x14ac:dyDescent="0.3">
      <c r="A7" s="44">
        <v>1</v>
      </c>
      <c r="B7" s="45" t="s">
        <v>5</v>
      </c>
      <c r="C7" s="45">
        <v>48</v>
      </c>
      <c r="D7" s="45">
        <v>14</v>
      </c>
      <c r="E7" s="45">
        <v>23</v>
      </c>
      <c r="F7" s="45">
        <v>7</v>
      </c>
      <c r="G7" s="45">
        <v>0</v>
      </c>
      <c r="H7" s="45">
        <v>3</v>
      </c>
      <c r="I7" s="45">
        <v>1</v>
      </c>
    </row>
    <row r="8" spans="1:9" x14ac:dyDescent="0.3">
      <c r="A8" s="46">
        <v>2</v>
      </c>
      <c r="B8" s="47" t="s">
        <v>11</v>
      </c>
      <c r="C8" s="47">
        <v>18</v>
      </c>
      <c r="D8" s="47">
        <v>6</v>
      </c>
      <c r="E8" s="47">
        <v>10</v>
      </c>
      <c r="F8" s="47">
        <v>2</v>
      </c>
      <c r="G8" s="47">
        <v>0</v>
      </c>
      <c r="H8" s="47">
        <v>0</v>
      </c>
      <c r="I8" s="47">
        <v>0</v>
      </c>
    </row>
    <row r="9" spans="1:9" x14ac:dyDescent="0.3">
      <c r="A9" s="46">
        <v>3</v>
      </c>
      <c r="B9" s="47" t="s">
        <v>12</v>
      </c>
      <c r="C9" s="47">
        <v>27</v>
      </c>
      <c r="D9" s="47">
        <v>12</v>
      </c>
      <c r="E9" s="47">
        <v>14</v>
      </c>
      <c r="F9" s="47">
        <v>1</v>
      </c>
      <c r="G9" s="47">
        <v>0</v>
      </c>
      <c r="H9" s="47">
        <v>0</v>
      </c>
      <c r="I9" s="47">
        <v>0</v>
      </c>
    </row>
    <row r="10" spans="1:9" x14ac:dyDescent="0.3">
      <c r="A10" s="46">
        <v>4</v>
      </c>
      <c r="B10" s="47" t="s">
        <v>13</v>
      </c>
      <c r="C10" s="47">
        <v>49</v>
      </c>
      <c r="D10" s="47">
        <v>1</v>
      </c>
      <c r="E10" s="47">
        <v>48</v>
      </c>
      <c r="F10" s="47">
        <v>0</v>
      </c>
      <c r="G10" s="47">
        <v>0</v>
      </c>
      <c r="H10" s="47">
        <v>0</v>
      </c>
      <c r="I10" s="47">
        <v>0</v>
      </c>
    </row>
    <row r="11" spans="1:9" x14ac:dyDescent="0.3">
      <c r="A11" s="46">
        <v>5</v>
      </c>
      <c r="B11" s="47" t="s">
        <v>25</v>
      </c>
      <c r="C11" s="47">
        <v>8</v>
      </c>
      <c r="D11" s="47">
        <v>1</v>
      </c>
      <c r="E11" s="47">
        <v>7</v>
      </c>
      <c r="F11" s="47">
        <v>0</v>
      </c>
      <c r="G11" s="47">
        <v>0</v>
      </c>
      <c r="H11" s="47">
        <v>0</v>
      </c>
      <c r="I11" s="47">
        <v>0</v>
      </c>
    </row>
    <row r="12" spans="1:9" x14ac:dyDescent="0.3">
      <c r="A12" s="46">
        <v>6</v>
      </c>
      <c r="B12" s="47" t="s">
        <v>32</v>
      </c>
      <c r="C12" s="47">
        <v>17</v>
      </c>
      <c r="D12" s="47">
        <v>11</v>
      </c>
      <c r="E12" s="47">
        <v>6</v>
      </c>
      <c r="F12" s="47">
        <v>0</v>
      </c>
      <c r="G12" s="47">
        <v>0</v>
      </c>
      <c r="H12" s="47">
        <v>0</v>
      </c>
      <c r="I12" s="47">
        <v>0</v>
      </c>
    </row>
    <row r="13" spans="1:9" x14ac:dyDescent="0.3">
      <c r="A13" s="46">
        <v>7</v>
      </c>
      <c r="B13" s="47" t="s">
        <v>36</v>
      </c>
      <c r="C13" s="47">
        <v>40</v>
      </c>
      <c r="D13" s="47">
        <v>1</v>
      </c>
      <c r="E13" s="47">
        <v>14</v>
      </c>
      <c r="F13" s="47">
        <v>25</v>
      </c>
      <c r="G13" s="47">
        <v>0</v>
      </c>
      <c r="H13" s="47">
        <v>0</v>
      </c>
      <c r="I13" s="47">
        <v>0</v>
      </c>
    </row>
    <row r="14" spans="1:9" x14ac:dyDescent="0.3">
      <c r="A14" s="46">
        <v>8</v>
      </c>
      <c r="B14" s="47" t="s">
        <v>37</v>
      </c>
      <c r="C14" s="47">
        <v>58</v>
      </c>
      <c r="D14" s="47">
        <v>33</v>
      </c>
      <c r="E14" s="47">
        <v>22</v>
      </c>
      <c r="F14" s="47">
        <v>3</v>
      </c>
      <c r="G14" s="47">
        <v>0</v>
      </c>
      <c r="H14" s="47">
        <v>0</v>
      </c>
      <c r="I14" s="47">
        <v>0</v>
      </c>
    </row>
    <row r="15" spans="1:9" x14ac:dyDescent="0.3">
      <c r="A15" s="46">
        <v>9</v>
      </c>
      <c r="B15" s="47" t="s">
        <v>39</v>
      </c>
      <c r="C15" s="47">
        <v>27</v>
      </c>
      <c r="D15" s="47">
        <v>14</v>
      </c>
      <c r="E15" s="47">
        <v>11</v>
      </c>
      <c r="F15" s="47">
        <v>2</v>
      </c>
      <c r="G15" s="47">
        <v>0</v>
      </c>
      <c r="H15" s="47">
        <v>0</v>
      </c>
      <c r="I15" s="47">
        <v>0</v>
      </c>
    </row>
    <row r="16" spans="1:9" x14ac:dyDescent="0.3">
      <c r="A16" s="46">
        <v>10</v>
      </c>
      <c r="B16" s="47" t="s">
        <v>44</v>
      </c>
      <c r="C16" s="47">
        <v>45</v>
      </c>
      <c r="D16" s="47">
        <v>19</v>
      </c>
      <c r="E16" s="47">
        <v>25</v>
      </c>
      <c r="F16" s="47">
        <v>1</v>
      </c>
      <c r="G16" s="47">
        <v>0</v>
      </c>
      <c r="H16" s="47">
        <v>0</v>
      </c>
      <c r="I16" s="47">
        <v>0</v>
      </c>
    </row>
    <row r="17" spans="1:9" x14ac:dyDescent="0.3">
      <c r="A17" s="46">
        <v>11</v>
      </c>
      <c r="B17" s="47" t="s">
        <v>55</v>
      </c>
      <c r="C17" s="47">
        <v>14</v>
      </c>
      <c r="D17" s="47">
        <v>5</v>
      </c>
      <c r="E17" s="47">
        <v>9</v>
      </c>
      <c r="F17" s="47">
        <v>0</v>
      </c>
      <c r="G17" s="47">
        <v>0</v>
      </c>
      <c r="H17" s="47">
        <v>0</v>
      </c>
      <c r="I17" s="47">
        <v>0</v>
      </c>
    </row>
    <row r="18" spans="1:9" x14ac:dyDescent="0.3">
      <c r="A18" s="46">
        <v>12</v>
      </c>
      <c r="B18" s="47" t="s">
        <v>57</v>
      </c>
      <c r="C18" s="47">
        <v>16</v>
      </c>
      <c r="D18" s="47">
        <v>10</v>
      </c>
      <c r="E18" s="47">
        <v>3</v>
      </c>
      <c r="F18" s="47">
        <v>3</v>
      </c>
      <c r="G18" s="47">
        <v>0</v>
      </c>
      <c r="H18" s="47">
        <v>0</v>
      </c>
      <c r="I18" s="47">
        <v>0</v>
      </c>
    </row>
    <row r="19" spans="1:9" x14ac:dyDescent="0.3">
      <c r="A19" s="46">
        <v>13</v>
      </c>
      <c r="B19" s="47" t="s">
        <v>59</v>
      </c>
      <c r="C19" s="47">
        <v>13</v>
      </c>
      <c r="D19" s="47">
        <v>0</v>
      </c>
      <c r="E19" s="47">
        <v>9</v>
      </c>
      <c r="F19" s="47">
        <v>4</v>
      </c>
      <c r="G19" s="47">
        <v>0</v>
      </c>
      <c r="H19" s="47">
        <v>0</v>
      </c>
      <c r="I19" s="47">
        <v>0</v>
      </c>
    </row>
    <row r="20" spans="1:9" x14ac:dyDescent="0.3">
      <c r="A20" s="48">
        <v>14</v>
      </c>
      <c r="B20" s="49" t="s">
        <v>61</v>
      </c>
      <c r="C20" s="49">
        <v>29</v>
      </c>
      <c r="D20" s="49">
        <v>4</v>
      </c>
      <c r="E20" s="49">
        <v>15</v>
      </c>
      <c r="F20" s="49">
        <v>10</v>
      </c>
      <c r="G20" s="49">
        <v>0</v>
      </c>
      <c r="H20" s="49">
        <v>0</v>
      </c>
      <c r="I20" s="49">
        <v>0</v>
      </c>
    </row>
    <row r="21" spans="1:9" x14ac:dyDescent="0.3">
      <c r="A21" s="43"/>
      <c r="B21" s="42" t="s">
        <v>63</v>
      </c>
      <c r="C21" s="42">
        <f>SUM(C7:C20)</f>
        <v>409</v>
      </c>
      <c r="D21" s="42">
        <f t="shared" ref="D21:I21" si="0">SUM(D7:D20)</f>
        <v>131</v>
      </c>
      <c r="E21" s="42">
        <f t="shared" si="0"/>
        <v>216</v>
      </c>
      <c r="F21" s="42">
        <f t="shared" si="0"/>
        <v>58</v>
      </c>
      <c r="G21" s="42">
        <f t="shared" si="0"/>
        <v>0</v>
      </c>
      <c r="H21" s="42">
        <f t="shared" si="0"/>
        <v>3</v>
      </c>
      <c r="I21" s="42">
        <f t="shared" si="0"/>
        <v>1</v>
      </c>
    </row>
  </sheetData>
  <mergeCells count="8">
    <mergeCell ref="A1:I1"/>
    <mergeCell ref="A2:I2"/>
    <mergeCell ref="C3:C6"/>
    <mergeCell ref="A3:A6"/>
    <mergeCell ref="B3:B6"/>
    <mergeCell ref="D3:I3"/>
    <mergeCell ref="D4:E4"/>
    <mergeCell ref="D5:E5"/>
  </mergeCells>
  <pageMargins left="0.74803149606299213" right="0.74803149606299213" top="0.98425196850393704" bottom="0.98425196850393704" header="0.51181102362204722" footer="0.51181102362204722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3</vt:i4>
      </vt:variant>
    </vt:vector>
  </HeadingPairs>
  <TitlesOfParts>
    <vt:vector size="10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ติดตามสถานะโครงการ(แผ่นดิน)</vt:lpstr>
      <vt:lpstr>ติดตามสถานะโครงการ(รายได้)</vt:lpstr>
      <vt:lpstr>เงินรายได้!Print_Area</vt:lpstr>
      <vt:lpstr>'เงินรายได้ (สรุป)'!Print_Area</vt:lpstr>
      <vt:lpstr>ภูพานเพลช!Print_Area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2019-11-17T09:53:21Z</cp:lastPrinted>
  <dcterms:created xsi:type="dcterms:W3CDTF">2017-11-17T10:28:35Z</dcterms:created>
  <dcterms:modified xsi:type="dcterms:W3CDTF">2019-11-20T09:19:49Z</dcterms:modified>
</cp:coreProperties>
</file>