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\เอกสารพี่ต้อย\2562\ส.ค\"/>
    </mc:Choice>
  </mc:AlternateContent>
  <xr:revisionPtr revIDLastSave="0" documentId="8_{0AE5AA63-D922-4D84-96AE-39A2C61BCFBF}" xr6:coauthVersionLast="43" xr6:coauthVersionMax="43" xr10:uidLastSave="{00000000-0000-0000-0000-000000000000}"/>
  <bookViews>
    <workbookView xWindow="25080" yWindow="-120" windowWidth="24240" windowHeight="13140" xr2:uid="{B501C66E-17D4-481C-9CE2-9B92A9D2A28E}"/>
  </bookViews>
  <sheets>
    <sheet name="GFMIS 62" sheetId="1" r:id="rId1"/>
  </sheets>
  <externalReferences>
    <externalReference r:id="rId2"/>
  </externalReferences>
  <definedNames>
    <definedName name="_xlnm.Print_Area" localSheetId="0">'GFMIS 62'!$A$1:$J$506</definedName>
    <definedName name="_xlnm.Print_Titles" localSheetId="0">'GFMIS 62'!$4:$6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509" i="1" l="1"/>
  <c r="J511" i="1" s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H478" i="1"/>
  <c r="H477" i="1" s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H461" i="1"/>
  <c r="K460" i="1"/>
  <c r="H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H442" i="1"/>
  <c r="H441" i="1" s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H426" i="1"/>
  <c r="K425" i="1"/>
  <c r="H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H412" i="1"/>
  <c r="K411" i="1"/>
  <c r="K410" i="1"/>
  <c r="K409" i="1"/>
  <c r="K408" i="1"/>
  <c r="K407" i="1"/>
  <c r="K406" i="1"/>
  <c r="H406" i="1"/>
  <c r="H405" i="1" s="1"/>
  <c r="K405" i="1"/>
  <c r="K404" i="1"/>
  <c r="K403" i="1"/>
  <c r="K402" i="1"/>
  <c r="K401" i="1"/>
  <c r="K400" i="1"/>
  <c r="L399" i="1"/>
  <c r="M399" i="1" s="1"/>
  <c r="K399" i="1"/>
  <c r="H399" i="1"/>
  <c r="H398" i="1" s="1"/>
  <c r="H397" i="1" s="1"/>
  <c r="H310" i="1" s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H354" i="1"/>
  <c r="K353" i="1"/>
  <c r="K352" i="1"/>
  <c r="K351" i="1"/>
  <c r="K350" i="1"/>
  <c r="K349" i="1"/>
  <c r="K348" i="1"/>
  <c r="K347" i="1"/>
  <c r="K346" i="1"/>
  <c r="H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H315" i="1"/>
  <c r="K314" i="1"/>
  <c r="K313" i="1"/>
  <c r="K312" i="1"/>
  <c r="K311" i="1"/>
  <c r="H311" i="1"/>
  <c r="K310" i="1"/>
  <c r="K309" i="1"/>
  <c r="K308" i="1"/>
  <c r="K307" i="1"/>
  <c r="K306" i="1"/>
  <c r="K305" i="1"/>
  <c r="K304" i="1"/>
  <c r="K303" i="1"/>
  <c r="K302" i="1"/>
  <c r="K301" i="1"/>
  <c r="H301" i="1"/>
  <c r="K300" i="1"/>
  <c r="K299" i="1"/>
  <c r="K298" i="1"/>
  <c r="K297" i="1"/>
  <c r="K296" i="1"/>
  <c r="K295" i="1"/>
  <c r="H295" i="1"/>
  <c r="H294" i="1" s="1"/>
  <c r="K294" i="1"/>
  <c r="K293" i="1"/>
  <c r="K292" i="1"/>
  <c r="K291" i="1"/>
  <c r="K290" i="1"/>
  <c r="H290" i="1"/>
  <c r="H289" i="1" s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L264" i="1"/>
  <c r="K264" i="1"/>
  <c r="M264" i="1" s="1"/>
  <c r="K263" i="1"/>
  <c r="K262" i="1"/>
  <c r="K261" i="1"/>
  <c r="K260" i="1"/>
  <c r="K259" i="1"/>
  <c r="K258" i="1"/>
  <c r="K257" i="1"/>
  <c r="L256" i="1"/>
  <c r="M256" i="1" s="1"/>
  <c r="K256" i="1"/>
  <c r="H256" i="1"/>
  <c r="H255" i="1" s="1"/>
  <c r="H254" i="1" s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H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H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H182" i="1"/>
  <c r="K181" i="1"/>
  <c r="K180" i="1"/>
  <c r="H180" i="1"/>
  <c r="K179" i="1"/>
  <c r="K178" i="1"/>
  <c r="H178" i="1"/>
  <c r="K177" i="1"/>
  <c r="K176" i="1"/>
  <c r="H176" i="1"/>
  <c r="K175" i="1"/>
  <c r="K174" i="1"/>
  <c r="K173" i="1"/>
  <c r="K172" i="1"/>
  <c r="H172" i="1"/>
  <c r="K171" i="1"/>
  <c r="K170" i="1"/>
  <c r="K169" i="1"/>
  <c r="K168" i="1"/>
  <c r="K167" i="1"/>
  <c r="K166" i="1"/>
  <c r="K165" i="1"/>
  <c r="K164" i="1"/>
  <c r="K163" i="1"/>
  <c r="H163" i="1"/>
  <c r="K162" i="1"/>
  <c r="K161" i="1"/>
  <c r="H161" i="1"/>
  <c r="K160" i="1"/>
  <c r="K159" i="1"/>
  <c r="H159" i="1"/>
  <c r="K158" i="1"/>
  <c r="K157" i="1"/>
  <c r="K156" i="1"/>
  <c r="K155" i="1"/>
  <c r="K154" i="1"/>
  <c r="H154" i="1"/>
  <c r="K153" i="1"/>
  <c r="K152" i="1"/>
  <c r="H152" i="1"/>
  <c r="H149" i="1" s="1"/>
  <c r="K151" i="1"/>
  <c r="K150" i="1"/>
  <c r="H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H77" i="1"/>
  <c r="K76" i="1"/>
  <c r="K75" i="1"/>
  <c r="K74" i="1"/>
  <c r="K73" i="1"/>
  <c r="H73" i="1"/>
  <c r="K72" i="1"/>
  <c r="K71" i="1"/>
  <c r="K70" i="1"/>
  <c r="H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H48" i="1"/>
  <c r="K47" i="1"/>
  <c r="K46" i="1"/>
  <c r="H46" i="1"/>
  <c r="H45" i="1" s="1"/>
  <c r="H44" i="1" s="1"/>
  <c r="K45" i="1"/>
  <c r="K44" i="1"/>
  <c r="K43" i="1"/>
  <c r="K42" i="1"/>
  <c r="K41" i="1"/>
  <c r="K40" i="1"/>
  <c r="K39" i="1"/>
  <c r="K38" i="1"/>
  <c r="K37" i="1"/>
  <c r="K36" i="1"/>
  <c r="H36" i="1"/>
  <c r="K35" i="1"/>
  <c r="K34" i="1"/>
  <c r="K33" i="1"/>
  <c r="K32" i="1"/>
  <c r="K31" i="1"/>
  <c r="H31" i="1"/>
  <c r="K30" i="1"/>
  <c r="K29" i="1"/>
  <c r="K28" i="1"/>
  <c r="K27" i="1"/>
  <c r="K26" i="1"/>
  <c r="K25" i="1"/>
  <c r="K24" i="1"/>
  <c r="H24" i="1"/>
  <c r="K23" i="1"/>
  <c r="K22" i="1"/>
  <c r="K21" i="1"/>
  <c r="K20" i="1"/>
  <c r="K19" i="1"/>
  <c r="H19" i="1"/>
  <c r="K18" i="1"/>
  <c r="K17" i="1"/>
  <c r="K16" i="1"/>
  <c r="K15" i="1"/>
  <c r="K14" i="1"/>
  <c r="H14" i="1"/>
  <c r="K13" i="1"/>
  <c r="K12" i="1"/>
  <c r="K11" i="1"/>
  <c r="K10" i="1"/>
  <c r="K9" i="1"/>
  <c r="H9" i="1"/>
  <c r="K8" i="1"/>
  <c r="K7" i="1"/>
  <c r="H158" i="1" l="1"/>
  <c r="L254" i="1"/>
  <c r="H498" i="1"/>
  <c r="J507" i="1" s="1"/>
</calcChain>
</file>

<file path=xl/sharedStrings.xml><?xml version="1.0" encoding="utf-8"?>
<sst xmlns="http://schemas.openxmlformats.org/spreadsheetml/2006/main" count="3798" uniqueCount="1074">
  <si>
    <t>สรุปการโอนจัดสรรงบประมาณแผ่นดิน การกำหนดรหัสผลผลิต รหัสกิจกรรมหลัก รหัสงบประมาณ และแหล่งของเงิน สำหรับการกรอกใบสั่งซื้อในระบบ GFMIS ประจำปีงบประมาณ พ.ศ. 2562 มหาวิทยาลัยราชภัฏสกลนคร</t>
  </si>
  <si>
    <t>[ รหัสหน่วยงาน : D026 ] [ ศูนย์ต้นทุน : 2302600000 ] [ หน่วยเบิกจ่าย : 2302600000 ] [ หน่วยจัดซื้อ : Y26 ] (ข้อมูล ณ 9 เมษายน 2562)</t>
  </si>
  <si>
    <t>รหัสกิจกรรมหลักของ
ปีงบประมาณ 2562
14 หลัก</t>
  </si>
  <si>
    <t>รหัสงบประมาณ
ปี 2562 (เดิม)</t>
  </si>
  <si>
    <t>รหัสงบประมาณ
ปี 2562 (ใหม่)</t>
  </si>
  <si>
    <t>รหัสโครงการ
ระบบบริหาร
งบประมาณ</t>
  </si>
  <si>
    <t>คำอธิบายรายการ / โครงการ</t>
  </si>
  <si>
    <t>ประเทภ
งบรายจ่าย</t>
  </si>
  <si>
    <t>จำนวนเงิน</t>
  </si>
  <si>
    <t>หน่วยงาน</t>
  </si>
  <si>
    <t>แหล่ง งปม.</t>
  </si>
  <si>
    <t>230264700N8499</t>
  </si>
  <si>
    <t>2015525035</t>
  </si>
  <si>
    <t>2302625035</t>
  </si>
  <si>
    <t>แผนงาน : บูรณาการการวิจัยและนวัตกรรม</t>
  </si>
  <si>
    <t/>
  </si>
  <si>
    <t>กิจกรรมหลัก : การวิจัยและนวัตกรรมเพื่อการพัฒนาสังคมและสิ่งแวดล้อม  (230264700N8499)</t>
  </si>
  <si>
    <t>โครงการการวิจัยและนวัตกรรมเพื่อการพัฒนาสังคมและสิ่งแวดล้อม (2302625035)</t>
  </si>
  <si>
    <t>บาท</t>
  </si>
  <si>
    <t>2015525035500001</t>
  </si>
  <si>
    <t>2302625035500001</t>
  </si>
  <si>
    <t>ค่าใช้จ่ายในการวิจัยและนวัตกรรมเพื่อการพัฒนาสังคมและสิ่งแวดล้อม</t>
  </si>
  <si>
    <t>62A22104สวพ03W01</t>
  </si>
  <si>
    <t>1. โครงการการวิจัยและนวัตกรรมเพื่อการพัฒนาสังคมและสิ่งแวดล้อม</t>
  </si>
  <si>
    <t>งบรายจ่ายอื่น</t>
  </si>
  <si>
    <t>สถาบันวิจัยและพัฒนา</t>
  </si>
  <si>
    <t>แผนงาน : บูรณาการพัฒนาพื้นที่ระดับภาพ</t>
  </si>
  <si>
    <t>230264700N8500</t>
  </si>
  <si>
    <t>2015528030</t>
  </si>
  <si>
    <t>2302628030</t>
  </si>
  <si>
    <t>กิจกรรมหลัก : การพัฒนาภาค และพื้นที่เศรษฐกิจ  (230264700N8500)</t>
  </si>
  <si>
    <t>โครงการยกระดับผ้าทออีสานสู่สากล  (2302628030)</t>
  </si>
  <si>
    <t>2015528030700001</t>
  </si>
  <si>
    <t>2302628030700001</t>
  </si>
  <si>
    <t>ค่าใช้จ่ายโครงการการพัฒนาลวดลายผ้าอีสานด้วยการย้อมครามและสีธรรมชาติเพื่อการแปรรูปผลิต
ภัณฑ์สู่สากล</t>
  </si>
  <si>
    <t>62A11101สวพ03W01</t>
  </si>
  <si>
    <t>1. โครงการยกระดับผ้าทออีสานสู่สากล</t>
  </si>
  <si>
    <t>230264700N8501</t>
  </si>
  <si>
    <t>2015528051</t>
  </si>
  <si>
    <t>2302628051</t>
  </si>
  <si>
    <t>กิจกรรมหลัก : พัฒนาอุตสาหกรรมแปรรูปและอุตสาหกรรมอาหารครบวงจร  (230264700N8501)</t>
  </si>
  <si>
    <t>โครงการพัฒนาอุตสาหกรรมเกษตรแปรรูปและอาหารครบวงจร  (2302628051)</t>
  </si>
  <si>
    <t>2015528051700001</t>
  </si>
  <si>
    <t>2302628051700001</t>
  </si>
  <si>
    <t>ค่าใช้จ่ายโครงการพัฒนาสมุนไพรเพื่อสร้างมูลค่าเพิ่มและได้มาตรฐาน</t>
  </si>
  <si>
    <t>62A11202ควจ11W01</t>
  </si>
  <si>
    <t>1. โครงการพัฒนาอุตสาหกรรมเกษตรแปรรูป และอาหารครบวงจร</t>
  </si>
  <si>
    <t>คณะวิทยาการจัดการ</t>
  </si>
  <si>
    <t>230264700N8502</t>
  </si>
  <si>
    <t>2015528057</t>
  </si>
  <si>
    <t>2302628057</t>
  </si>
  <si>
    <t>กิจกรรมหลัก : ยกระดับการท่องเที่ยวเชิงประเพณีวัฒนธรรม  (230264700N8502)</t>
  </si>
  <si>
    <t>โครงการยกระดับการท่องเที่ยวเชิงประเพณีวัฒนธรรม  (2302628057)</t>
  </si>
  <si>
    <t>2015528057700001</t>
  </si>
  <si>
    <t>2302628057700001</t>
  </si>
  <si>
    <t>ค่าใช้จ่ายโครงการพัฒนาเศรษฐกิจฐานรากด้วยระบบการเที่ยววิถีชาวนาไทผสานวัฒนธรรมชุมชนในเขตพื้นที่ภาคตะวันออกเฉียงเหนือ</t>
  </si>
  <si>
    <t>62A11303สวพ03W01</t>
  </si>
  <si>
    <t>1. โครงการยกระดับการท่องเที่ยวเชิงประเพณีวัฒนธรรม</t>
  </si>
  <si>
    <t>2015528057700002</t>
  </si>
  <si>
    <t>2302628057700002</t>
  </si>
  <si>
    <t>ค่าใช้จ่ายโครงการสนับสนุนและส่งเสริมให้มีการจัดการท่องเที่ยวแบบโฮมสเตย์ชุมชนรอบหนองหาร</t>
  </si>
  <si>
    <t>62A11303คมส18W01</t>
  </si>
  <si>
    <t>คณะมนุษยศาสตร์และสังคมศาสตร์</t>
  </si>
  <si>
    <t>แผนงาน :  บูรณาการยกระดับคุณภาพการศึกษาและการเรียนรู้ให้มีคุณภาพเท่าเทียบและทั่วถึง</t>
  </si>
  <si>
    <t>230264700N8503</t>
  </si>
  <si>
    <t>2015532048</t>
  </si>
  <si>
    <t>2302632048</t>
  </si>
  <si>
    <t>กิจกรรมหลัก : การยกระดับคุณภาพการศึกษาและการเรียนรู้ให้มีคุณภาพเท่าเทียมและทั้วถึง  (230264700N8503)</t>
  </si>
  <si>
    <t>โครงการยกระดับการจัดการเรียนการสอนในสถานศึกษาขั้นพื้นฐานทุกสังกัดด้วยสะเต็มศึกษา (STEM Education) และสตีมศึกษา (STEAM Education)  (2302632048)</t>
  </si>
  <si>
    <t>2015532048700001</t>
  </si>
  <si>
    <t>2302632048700001</t>
  </si>
  <si>
    <t>ค่าใช้จ่ายโครงการยกระดับคุณภาพการจัดการเรียนการสอนด้วยการเรียนรู้ตามแนวทางSTEAM ในสถานศึกษาจังหวัดสกลนคร</t>
  </si>
  <si>
    <t>62A33105ควท07W01</t>
  </si>
  <si>
    <t>1. โครงการยกระดับการจัดการเรียนการสอนในสถานศึกษาขั้นพื้นฐานทุกสังกัดด้วยสะเต็มศึกษา
   และสตีมศึกษา</t>
  </si>
  <si>
    <t>งบอุดหนุนทั่วไป</t>
  </si>
  <si>
    <t>คณะวิทยาศาสตร์และเทคโนโลยี</t>
  </si>
  <si>
    <t xml:space="preserve">แผนงาน : ยุทธศาสตร์พัฒนาการศึกษาเพื่อความยั่งยืน </t>
  </si>
  <si>
    <t>230264700N8504</t>
  </si>
  <si>
    <t>2015533009</t>
  </si>
  <si>
    <t>2302633009</t>
  </si>
  <si>
    <t>กิจกรรมหลัก : การสนับสนุนค่าใช้จ่ายในการจัดการศึกษาขั้นพื้นฐาน (230264700N8504)</t>
  </si>
  <si>
    <t>โครงการรสนับสนุนค่าใช้จ่ายในการจัดการศึกษาตั้งแต่ระดับอนุบาลจนจบการศึกษาขั้นพื้นฐาน  (2302633009)</t>
  </si>
  <si>
    <t>2015533009500001</t>
  </si>
  <si>
    <t>2302633009500001</t>
  </si>
  <si>
    <t>62A66215กกง13W01</t>
  </si>
  <si>
    <t>1. ค่าจัดการเรียนการสอน</t>
  </si>
  <si>
    <t>โรงเรียนวิธีธรรมแห่งมหาวิทยาลัยราชภัฏสกลนคร</t>
  </si>
  <si>
    <t>2015533009500002</t>
  </si>
  <si>
    <t>2302633009500002</t>
  </si>
  <si>
    <t>2. ค่าหนังสือเรียน</t>
  </si>
  <si>
    <t>2015533009500003</t>
  </si>
  <si>
    <t>2302633009500003</t>
  </si>
  <si>
    <t>3. ค่าอุปกรณ์การเรียน</t>
  </si>
  <si>
    <t>2015533009500004</t>
  </si>
  <si>
    <t>2302633009500004</t>
  </si>
  <si>
    <t>4. ค่าเครื่องแบบนักเรียน</t>
  </si>
  <si>
    <t>2015533009500005</t>
  </si>
  <si>
    <t>2302633009500005</t>
  </si>
  <si>
    <t>5. ค่ากิจกรรมพัฒนาคุณภาพผู้เรียน</t>
  </si>
  <si>
    <t>230264700N8505</t>
  </si>
  <si>
    <t>2015533046</t>
  </si>
  <si>
    <t>2302633046</t>
  </si>
  <si>
    <t>กิจกรรมหลัก : ยุทธศาสตร์มหาวิทยาลัยราชภัฏเพื่อการพัฒนาท้องถิ่น (230264700N8505)</t>
  </si>
  <si>
    <t>ครงการยุทธศาสตร์มหาวิทยาลัยราชภัฏเพื่อการพัฒนาท้องถิ่น (2302633046)</t>
  </si>
  <si>
    <t>2015533046700001</t>
  </si>
  <si>
    <t>2302633046700001</t>
  </si>
  <si>
    <t>ค่าใช้จ่ายโครงการยุทธศาสตร์มหาวิทยาลัยราชภัฎเพื่อการพัฒนาท้องถิ่น</t>
  </si>
  <si>
    <t>62A66114กกง01W01</t>
  </si>
  <si>
    <t>1. โครงการยกระดับสินค้าชุมชน OTOP</t>
  </si>
  <si>
    <t>งบกลาง</t>
  </si>
  <si>
    <t>62A66114ควจ01W01</t>
  </si>
  <si>
    <t>2. โครงการยกระดับสินค้าชุมชน OTOP</t>
  </si>
  <si>
    <t>62A66114กกง01W02</t>
  </si>
  <si>
    <t>3. โครงการแก้ไขความยากจนของประชาชนในเขตชนบท</t>
  </si>
  <si>
    <t> 62A66114คคศ01W04</t>
  </si>
  <si>
    <t>3.1 โครงการการพัฒนาหลักสูตรภูมิปัญญาท้องถิ่นผ้าย้อมคราม</t>
  </si>
  <si>
    <t>คณะครุศาสตร์</t>
  </si>
  <si>
    <t> 62A66114คทก03W01</t>
  </si>
  <si>
    <t>3.2 โครงการการถ่ายทอดเทคโนโลยีการแปรรูปการทำน้ำข้าวฮางงอกผสมน้ำผลไม้พื้นถิ่น</t>
  </si>
  <si>
    <t>คณะเทคโนโลยีการเกษตร</t>
  </si>
  <si>
    <t> 62A66114คทก03W02</t>
  </si>
  <si>
    <t>3.3 โครงการอบรมเชิงปฏิบัติการพัฒนาบรรจุภัณฑ์จากปลาแปรรูปในท้องถิ่น(ต.ท่าบ่อ อ.ศรีสงคราม 
จ. นครพนม)</t>
  </si>
  <si>
    <t> 62A66114คทก03W03</t>
  </si>
  <si>
    <t>3.4 โครงการ อบรมเชิงปฏิบัติการพัฒนาบรรจุภัณฑ์จากปลาแปรรูปในท้องถิ่น (บ้านม่วงลาย 
ต.ม่วงลาย อ.เมือง จ.สกลนคร)</t>
  </si>
  <si>
    <t> 62A66114คทก14W01</t>
  </si>
  <si>
    <t>3.5 โครงการการจัดการสุขภาพสัตว์ผสมเทียมและการจัดการอาหารเพื่อเพิ่มประสิทธิภาพการผลิต
โค-กระบือ</t>
  </si>
  <si>
    <t> 62A66114คทก14W02</t>
  </si>
  <si>
    <t>3.6 โครงการอบรมเชิงปฏิบัติการการเพาะเลี้ยงไส้เดือน</t>
  </si>
  <si>
    <t> 62A66114คทก15W01</t>
  </si>
  <si>
    <t>3.7 โครงการ ธนาคารปลาบ่อสาธารณะและบ่อครัวเรือนของบ้านม่วงลาย</t>
  </si>
  <si>
    <t> 62A66114คทก16W01</t>
  </si>
  <si>
    <t>3.8  โครงการการส่งเสริมการผลิตและแปรรูปข้าวเม่าบ้านหนองผักตบ ตำบลนาหัวบ่อ 
อำเภอโพนสวรรค์ จังหวัดนครพนม</t>
  </si>
  <si>
    <t> 62A66114คมส01W02</t>
  </si>
  <si>
    <t>3.9 โครการการยกระดับผลิตภัณฑ์ผ้าทอย้อมครามสู่แฟชั่นสากล</t>
  </si>
  <si>
    <t> 62A66114คมส01W03</t>
  </si>
  <si>
    <t>3.10 โครงการสร้างเสริมคุณภาพชีวิตและเพิ่มรายได้ให้กับชุมชนในพื้นบริการวิชาการ</t>
  </si>
  <si>
    <t> 62A66114ควจ01W03</t>
  </si>
  <si>
    <t>3.11 โครงการการพัฒนาศักยภาพและกิจกรรมกลุ่มผ้าพื้นเมือง</t>
  </si>
  <si>
    <t> 62A66114ควจ01W04</t>
  </si>
  <si>
    <t>3.12 โครงการการพัฒนาบรรจุภัณฑ์เพื่อเพิ่มมูลค่าสู่ผลิตภัณฑ์คราม</t>
  </si>
  <si>
    <t> 62A66114ควจ01W05</t>
  </si>
  <si>
    <t>3.13 โครงการพัฒนาระบบการจัดการทรัพยากรและเศรษฐกิจฐานรากรองรับการท่องเที่ยวโดยชุมชน
ลุ่มน้ำสงคราม ตำบลท่าก้อน</t>
  </si>
  <si>
    <t> 62A66114ควจ01W06</t>
  </si>
  <si>
    <t>3.14 โครงการพัฒนาระบบการจัดการทรัพยากรและเศรษฐกิจฐานรากรองรับการท่องเที่ยวโดยชุมชน
ลุ่มน้ำสงคราม ตำบลท่าก้อน</t>
  </si>
  <si>
    <t> 62A66114ควจ01W07</t>
  </si>
  <si>
    <t>3.15 โครงการการส่งเสริมการแปรรูปเพื่อเพิ่มมูลค่ามะเขือเทศบ้านนางอย ตำบลเต่างอย</t>
  </si>
  <si>
    <t> 62A66114ควจ01W08</t>
  </si>
  <si>
    <t>3.16 โครงการพัฒนาระบบการจัดการทรัพยากรและเศรษฐกิจฐานรากรองรับการท่องเที่ยวโดยชุมชน
ลุ่มน้ำสงคราม ตำบลท่าก้อน</t>
  </si>
  <si>
    <t> 62A66114ควจ01W09</t>
  </si>
  <si>
    <t>3.17 โครงการพัฒนาระบบการจัดการทรัพยากรและเศรษฐกิจฐานรากรองรับการท่องเที่ยวโดยชุมชน
ลุ่มน้ำสงคราม ตำบลท่าก้อน อำเภออากาศอำนวย</t>
  </si>
  <si>
    <t> 62A66114ควท01W02</t>
  </si>
  <si>
    <t>3.18 โครงการตรวจสอบและพัฒนาคุณภาพเนื้อครามธรรมชาติและการล้างผ้าย้อมสีครามธรรมชาติ
มีค่าความเป็นกรด-ด่างตามมาตรฐาน มผช.</t>
  </si>
  <si>
    <t> 62A66114ควท01W03</t>
  </si>
  <si>
    <t>3.19 โครงการพัฒนาการเพาะเลี้ยงกล้าพันธุ์ผักหวานป่า</t>
  </si>
  <si>
    <t> 62A66114สวพ08W01</t>
  </si>
  <si>
    <t>3.20 โครงการการพัฒนากระบวนการย้อมสีครามในอำเภอเต่างอย จังหวัดสกลนคร</t>
  </si>
  <si>
    <t>62A66114สวท01W02</t>
  </si>
  <si>
    <t>3.21 โครงการพัฒนาระบบฐานข้อมูลเพื่อสนันสนุนการดำเนินงานการน้อมนำศาสตร์พระราชาเพื่อพัฒนาท้องถิ่นอย่างยั่งยืน</t>
  </si>
  <si>
    <t>สำนักวิทยบริการละเทคโนโลยีสารสนเทศ</t>
  </si>
  <si>
    <t>62A66114กกง01W03</t>
  </si>
  <si>
    <t>4. โครงการส่งเสริม ความรักสามัคคี ความมีระเบียบวินัย เข้าใจสิทธิหน้าที่ของตนเองและผู้อื่น</t>
  </si>
  <si>
    <t>62A1114คมส19W01</t>
  </si>
  <si>
    <t>5.โครงการส่งเสริม ความรักสามัคคี ความมีระเบียบวินัย เข้าใจสิทธิหน้าที่ของตนเองและผู้อื่น</t>
  </si>
  <si>
    <t>62A66114คคศ01W02</t>
  </si>
  <si>
    <t>6. โครงการอ่านออกเขียนได้เพื่อสร้างเสริมสุขภาวะสำหรับนักเรียน</t>
  </si>
  <si>
    <t>62A66114กกง01W05</t>
  </si>
  <si>
    <t>7. โครงการพัฒนาความรู้ ทักษะด้านภาษาอังกฤษในศตวรรษที่ 21 สำหรับนักศึกษาครูในมหาวิทยาลัยราชภัฏ</t>
  </si>
  <si>
    <t>62A66114สภศ02W02</t>
  </si>
  <si>
    <t xml:space="preserve"> 7.1 โครงการบริหารงานวิเทศสัมพันธ์พัฒนาทักษะภาษาอังกฤษและภาษาประเทศเพื่อนบ้าน</t>
  </si>
  <si>
    <t>สถาบันภาษาและศิลปวัฒนธรรม</t>
  </si>
  <si>
    <t>62A66114สภศ02W01</t>
  </si>
  <si>
    <t>8. โครงการพัฒนาความรู้ ทักษะด้านภาษาอังกฤษในศตวรรษที่ 21 สำหรับนักศึกษาครูในมหาวิทยาลัยราช
     ภัฏสกลนคร</t>
  </si>
  <si>
    <t>62A66114คคศ01W01</t>
  </si>
  <si>
    <t>9. โครงการพัฒนาความรู้ ทักษะด้านภาษาอังกฤษในศตวรรษที่ 21 สำหรับนักศึกษาครูในมหาวิทยาลัยราช
     ภัฏสกลนคร</t>
  </si>
  <si>
    <t>62A66114กกง01W06</t>
  </si>
  <si>
    <r>
      <t xml:space="preserve">10. </t>
    </r>
    <r>
      <rPr>
        <sz val="14"/>
        <color rgb="FFFF0000"/>
        <rFont val="TH SarabunPSK"/>
        <family val="2"/>
      </rPr>
      <t>โครงการบูรณาการพันธกิจมหาวิทยาลัยเพื่อยกระดับคุณภาพชีวิต</t>
    </r>
  </si>
  <si>
    <t> 62A66114คคศ03W01</t>
  </si>
  <si>
    <t>10.1 โครงการพัฒนาครูปฐมวัยในศตวรรษที่ 21</t>
  </si>
  <si>
    <t> 62A66114คคศ04W01</t>
  </si>
  <si>
    <t>10.2 โครงการบริการวิชาการ และทำนุบำรุงศิลปวัฒนธรรม เสริมสร้างชุมชนและโรงเรียนให้แข็งแรง
ด้วยรำมวยโบราญสกลนคร</t>
  </si>
  <si>
    <t> 62A66114คคศ05W01</t>
  </si>
  <si>
    <t>10.3 โครงการกิจกรรมคณิตศาสตร์ในโรงเรียนสำหรับการเรียนการสอนในศตวรรษที่ 21</t>
  </si>
  <si>
    <t> 62A66114คคศ06W01</t>
  </si>
  <si>
    <t>10.4 โครงการบริการวิชาการเพื่อพัฒนาทักษะการสื่อสารภาษาอังกฤษแก่ชุมชนท่องเที่ยวภูไทห้วยหีบ</t>
  </si>
  <si>
    <t> 62A66114คคศ07W01</t>
  </si>
  <si>
    <t>10.5 โครงการกิจกรรมบูรณาการการเรียนรู้สังคมศึกษาเพื่อส่งเสริมทักษะในศตวรรษที่ 21</t>
  </si>
  <si>
    <t> 62A66114คคศ08W01</t>
  </si>
  <si>
    <t>10.6 โครงการบริการวิชาการทักษะการใช้ภาษาไทยแก่โรงเรียน หลักสูตรสูตรวิชาภาษาไทย</t>
  </si>
  <si>
    <t> 62A66114คคศ09W01</t>
  </si>
  <si>
    <t>10.7 โครงการกระบวนการจัดการเรียการสอนวิทยาศาสตร์เชิงรุก ความลับในปราสาทผึ้ง</t>
  </si>
  <si>
    <t> 62A66114คคศ21W01</t>
  </si>
  <si>
    <t>10.8 โครงการการพัฒนาสื่อและนวัตกรรมสำหรับครูการศึกษาพิเศษและภาษาอังกฤษ</t>
  </si>
  <si>
    <t> 62A66114คคศ22W01</t>
  </si>
  <si>
    <t>10.9 โครงการกิจกรรมการเรียนรู้ด้วยบอร์ดเกมส์เพื่อการพัฒนาความเป็นผู้ประกอบการในยุคดิจิทัล</t>
  </si>
  <si>
    <t> 62A66114คคศ28W01</t>
  </si>
  <si>
    <t>10.10 โครงการส่งเสริมการใช้วัสดุในท้องถิ่นเพื่อพัฒนาเป็นสื่อการเรียนรู้ในโรงเรียน</t>
  </si>
  <si>
    <t> 62A66114คทก04W01</t>
  </si>
  <si>
    <t>10.11 โครงการการฝึกอบรมอาชีพการแปรรูปผลผลิตทางการเกษตรเพื่อเฉลิมพระเกียรติเนื่องในวโรกาส
มหามงคลพระราชพิธีบรมราชาภิเษก</t>
  </si>
  <si>
    <t> 62A66114คทก09W01</t>
  </si>
  <si>
    <t>10.12 โครงการสัตว์เลี้ยงปลอดโรค คนปลอดภัย จากไวรัสพิษสุนัขบ้า เพื่อเฉลิมพระเกียรติเนื่องใน</t>
  </si>
  <si>
    <t> 62A66114คทก15W02</t>
  </si>
  <si>
    <t>10.13 โครงการส่งเสริมภูมิปัญญาด้านการจัดการการเพราะเลี้ยงสัตว์น้ำและทรัพยากรประมงอย่างยั่งยืน</t>
  </si>
  <si>
    <t> 62A66114คทก17W01</t>
  </si>
  <si>
    <t>10.14 โครงการการถ่ายทอดเทคโนโลยีการจัดการการตลาดสินค้าเกษตร</t>
  </si>
  <si>
    <t> 62A66114คมส06W01</t>
  </si>
  <si>
    <t>10.15 โครงการราชภัฏบูรณาวิชาการสร้างสรรค์สื่อพื้นบ้านกับวิถีท่องเที่ยวชุมชนคนบ้านห้วยยาง</t>
  </si>
  <si>
    <t> 62A66114คมส07W01</t>
  </si>
  <si>
    <t>10.16 โครงการพัฒนาศักยภาพภาอังกฤษเพื่อการท่องเที่ยวแก่เยาวชน ประชาชน บ้านนางอยและบ้านโพนปลาโหล อำเภอเต่างอย จังหวัดสกลนคร เพื่อรองรับการท่องเที่ยวเชิงวัฒนธรรม</t>
  </si>
  <si>
    <t> 62A66114คมส08W01</t>
  </si>
  <si>
    <t>10.17 โครงการบูรณาการการจัดการศึกษาเพื่อพัฒนาคนและท้องถิ่นตามสิทธิพลเมือง</t>
  </si>
  <si>
    <t> 62A66114คมส09W01</t>
  </si>
  <si>
    <t>10.18 โครงการส่งเสริมศักยภาพเยาวชนด้วยกระบวนการทางศิลปะเพื่อพัฒนาคุณภาพชีวิตชุมชนบ้านแป้น</t>
  </si>
  <si>
    <t> 62A66114คมส13W01</t>
  </si>
  <si>
    <t>10.19 โครงการการพัฒนาครัวเรือนต้นแบบในการปลูกผักหวานป่าเพื่อลดรายจ่าย สร้างรายได้ในอนาคต</t>
  </si>
  <si>
    <t> 62A66114คมส18W01</t>
  </si>
  <si>
    <t>10.20 โครงการการเพิ่มมูลค่าผลิตภัณฑ์จากกล้วยเพื่อส่งเสริมการท่องเที่ยวชุมชนบ้านน้ำพุ</t>
  </si>
  <si>
    <t> 62A66114คมส19W02</t>
  </si>
  <si>
    <t>10.21 โครงการอบรมเชิงปฏิบัติการเพื่อยกระดับคุณภาพเยาวชนโรงเรียนบ้านหนองเหมือดเมี่ยงวังเวิน ตำบล
คำตากล้า อำเภอคำตากล้า จังหวัดสกลนคร</t>
  </si>
  <si>
    <t> 62A66114คมส20W01</t>
  </si>
  <si>
    <t>10.22 โครงการบริการวิชาการเพื่อจัดทำแหล่งเรียนรู้และถ่ายทอดความรู้ด้านวัฒนธรรมและภูมิปัญญาท้องถิ่น</t>
  </si>
  <si>
    <t> 62A66114ควจ06W01</t>
  </si>
  <si>
    <t>10.23 โครงการอบรมเชิงปฏิบัติการบัญชีต้นทุน</t>
  </si>
  <si>
    <t> 62A66114ควจ10W01</t>
  </si>
  <si>
    <t>10.24 โครงการอบรมเทคนิคการทำการตลาดออนไลน์ ผ่าน Social Media</t>
  </si>
  <si>
    <t> 62A66114ควจ11W01</t>
  </si>
  <si>
    <t>10.25 โครงการพัฒนาทักษะพื้นฐานด้านการค้าปลีกชุมชนบ้านดอนแก้ว ต.ม่วงลาย อ.เมืองสกลนคร จ.สกลนคร</t>
  </si>
  <si>
    <t> 62A66114ควจ18W01</t>
  </si>
  <si>
    <t>10.26 โครงการบริการวิชาการเพื่อพัฒนาชุมชนและท้องถิ่น หลักสูตรนิเทศศาสตรบัณฑิต</t>
  </si>
  <si>
    <t> 62A66114ควท04W01</t>
  </si>
  <si>
    <t>10.27 โครงการการตรวจสอบสารตกค้างและวิตามินซีในผักและพื้นบ้านเพื่อส่งเสริมการบริโภคผักปลอดสารพิษ
แก่ชุมชน</t>
  </si>
  <si>
    <t> 62A66114ควท05W01</t>
  </si>
  <si>
    <t>10.28 โครงการการพัฒนาชุมชนแบบมีส่วนร่วมในการรณรงค์และป้องกันโรคพยาธิใบไม้ตับและมะเร็งท่อน้ำดี
ในตำบลบ้านแป้น อำเภอโพนนาแก้ว จังหวัดสกลนคร</t>
  </si>
  <si>
    <t> 62A66114ควท06W01</t>
  </si>
  <si>
    <t>10.29 โครงการการจัดการและการใช้ประโยชน์จากน้ำมันที่ใช้แล้วภายในชุมชน</t>
  </si>
  <si>
    <t> 62A66114ควท07W01</t>
  </si>
  <si>
    <t>10.30 โครงการพัฒนายกระดับการเรียนการสอนสู่ศาสตร์และศิลป์เพื่อแผ่นดินเกิด</t>
  </si>
  <si>
    <t> 62A66114ควท08W01</t>
  </si>
  <si>
    <t>10.31 โครงการพัฒนาศักยภาพของเยาวชนและผู้สูงวัยในชุมชนในการเข้าถึงเทคโนโลยีสารสนเทศอย่างถูกต้อง</t>
  </si>
  <si>
    <t> 62A66114ควท09W01</t>
  </si>
  <si>
    <t>10.32 โครงการการเพิ่มศักยภาพเกษตรกรรุ่นใหม่ ด้วยเทคโนโลยี loT</t>
  </si>
  <si>
    <t> 62A66114ควท14W01</t>
  </si>
  <si>
    <t>10.33 โครงการชุมชนกับสุขภาวะทางเพศ</t>
  </si>
  <si>
    <t> 62A66114คทอ13W01</t>
  </si>
  <si>
    <t>10.34 โครงการการฝึกอบรมขึ้นรูปลายไทยจากวัสดุธรรมชาติในท้องถิ่น</t>
  </si>
  <si>
    <t>คณะเทคโนโลยีอุตสาหกรรม</t>
  </si>
  <si>
    <t> 62A66114คทอ14W01</t>
  </si>
  <si>
    <t>10.35 โครงการการอบรมการใช้เครื่องจักรเพื่อการแปรรูปผลิตภัณฑ์มะเขือเทศของกลุ่มวิสาหกิจชุมชน
เกษตรกรผู้ปลูกมะเขือเทศปลอดสารพิษและการแปรรูปบ้านนางอย</t>
  </si>
  <si>
    <t> 62A66114คทอ15W01</t>
  </si>
  <si>
    <t>10.36 โครงการพัฒนานวัตกรรมเพื่อเพิ่มผลผลิตข้าวด้วยเทคโนโลยีพลังงานทดแทน</t>
  </si>
  <si>
    <t> 62A66114ควจ09W01</t>
  </si>
  <si>
    <t>10.37 โครงการการจัดเก็บข้อมูลบริบทชุมชนบ้านโคกสะอาด</t>
  </si>
  <si>
    <t> 62A66114คทก13W01</t>
  </si>
  <si>
    <t>10.38 โครงการการพัฒนามาตรฐานรับรองผลผลิตเกษตรที่ผลิตในระบบนิเวศป่าในพื้นที่ป่าเศรษฐกิจครอบครัว
ชุมชนบ้านโคกสะอาด</t>
  </si>
  <si>
    <t> 62A66114คทก14W03</t>
  </si>
  <si>
    <t>10.39 โครงการอบรมเชิงปฏิบัติการการเพาะเลี้ยงหอยเดื่อชุมชมบ้านโคกสะอาด</t>
  </si>
  <si>
    <t> 62A66114คทก14W04</t>
  </si>
  <si>
    <t>10.40 โครงการอบรมเชิงปฏิบัติการการเพาะเลี้ยงไส้เดือนด้วยเศษวัสดุเหลือใช้ชุมชนบ้านโคกสะอาด</t>
  </si>
  <si>
    <t> 62A66114คทก15W03</t>
  </si>
  <si>
    <t>10.41 โครงการการส่งเสริมการเลี้ยงปลาในระบบไบโอฟลอคและการผลิตอาหารปลาโดยใช้วัตถุดิบในท้องถิ่น
ชุมชนบ้านโคกสะอาด</t>
  </si>
  <si>
    <t> 62A66114คทก16W02</t>
  </si>
  <si>
    <t>10.42 โครงการตรวจประเมินคุณภาพผลิตภัณฑ์อาหารที่ผลิตโดยชุมชนบ้านโคกสะอาด</t>
  </si>
  <si>
    <t> 62A66114คทก16W03</t>
  </si>
  <si>
    <t>10.43 โครงการปฏิบัติการส่งเสริมและพัฒนาต่อยอดผลิตภัณฑ์อาหารของโรงเรียนบ้านโคกสะอาด</t>
  </si>
  <si>
    <t> 62A66114ควท03W01</t>
  </si>
  <si>
    <t>10.44 โครงการการวัดสภาพอากาศและปริมาณฝุ่นละอองในพื้นที่ชุมชนบ้านโคกสะอาด</t>
  </si>
  <si>
    <t> 62A66114ควท03W02</t>
  </si>
  <si>
    <t>10.45 โครงการนักอุตุน้อยจิตอาสาเฝ้าระวังสภาพอากาศภาคพื้นดินชุมชนบ้านโคกสะอาด</t>
  </si>
  <si>
    <t> 62A66114ควท05W02</t>
  </si>
  <si>
    <t>10.46 โครงการการสำรวจประเมินมูลค่าพรรณไม้ที่สำคัญทางเศรษฐกิจและผลิตหัวเชื้อเห็ดป่ากินได้ชุมชนบ้านโคกสะอาด</t>
  </si>
  <si>
    <t> 62A66114ควท06W02</t>
  </si>
  <si>
    <t>10.47 โครงการแผนการดำเนินการด้านคุณภาพสิ่งแวดล้อมชุมชนบ้านโคกสะอาด</t>
  </si>
  <si>
    <t> 62A66114ควท17W01</t>
  </si>
  <si>
    <t>10.48 โครงการจัดฝึกอบรมการถ่ายทอดเทคโนโลยีการผลิตเตาเผาถ่านไบโอชาร์ชุมชนบ้านโคกสะอาด</t>
  </si>
  <si>
    <t> 62A66114ควท17W02</t>
  </si>
  <si>
    <t>10.49 โครงการจัดฝึกอบรมการออกแบบและตัดเย็บบรรจุภัณฑ์ถุงดับกลิ่นไบโอชาร์ชุมชนบ้านโคกสะอาด</t>
  </si>
  <si>
    <t> 62A66114สสท01W04</t>
  </si>
  <si>
    <t>10.50 โครงการพัฒนาหลักสูตร</t>
  </si>
  <si>
    <t>สำนักส่งเสริมวิชาการและงานทะเบียน</t>
  </si>
  <si>
    <t>62A66114สสท01W05</t>
  </si>
  <si>
    <t>1.51 โครงการอบรมเชิงปฏิบัติการ ครูคือมนุษย์ : สำรวจภูมิทัศน์ภายในของความเป็นครู หลักสูตรภายใต้โครงการก่อการครู</t>
  </si>
  <si>
    <t>62A66114กพน03W01</t>
  </si>
  <si>
    <t>11. โครงการเสริมสร้างคุณธรรม จริยธรรม และธรรมาภิบาล มหาวิทยาลัยโปร่งใส บัณฑิตไทยไม่โกง</t>
  </si>
  <si>
    <t>กองพัฒนานักศึกษา</t>
  </si>
  <si>
    <t>62A66114คคศ23W01</t>
  </si>
  <si>
    <t>12. โครงการพัฒนาคุณภาพการจัดการเรียนการสอนครู นักเรียนโรงเรียนตำรวจตระเวนชายแดนใน
   ศตวรรษที่ 21 สู่การศึกษา 4.0</t>
  </si>
  <si>
    <t>62A66114คคศ23W02</t>
  </si>
  <si>
    <t>13. โครงการบริหารสำนักงานฝ่ายโครงการพิเศษ</t>
  </si>
  <si>
    <t>62A66114ควท16W01</t>
  </si>
  <si>
    <t>14. โครงการการบริหารจัดการดำเนินงานของศูนย์วิทยาศาสตร์</t>
  </si>
  <si>
    <t>ศูนย์วิทยาศาสตร์</t>
  </si>
  <si>
    <t>62A66114สวท02W01</t>
  </si>
  <si>
    <t>15. โครงการจัดซื้อจัดหาทรัพยากรการเรียนรู้</t>
  </si>
  <si>
    <t>62A66114สวท02W02</t>
  </si>
  <si>
    <t>16. โครงการจัดหาทรัพยากรสารสนเทศออนไลน์เพื่อแลกเปลี่ยนและใช้ทรัพยากรร่วมในเครือข่าย
     มหาวิทยาลัยราชภัฏ</t>
  </si>
  <si>
    <t>62A66114สสท01W01</t>
  </si>
  <si>
    <t>17. โครงการพัฒนาหลักสูตร</t>
  </si>
  <si>
    <t>62A66114สสท01W02</t>
  </si>
  <si>
    <t>18. โครงการอบรมเชิงปฏิบัติการ เรื่อง ก้าวสู่ความเป็นอาจารย์มืออาชีพ</t>
  </si>
  <si>
    <t>62A66114สสท04W01</t>
  </si>
  <si>
    <t>19. โครงการการพัฒนาหลักสูตรระยะสั้น หลักสูตรการจัดการการเงินของคน Gen Z เส้นทางสู่
     ผู้ประกอบการยุคดิจิทัล</t>
  </si>
  <si>
    <t>62A66114คคศ01W03</t>
  </si>
  <si>
    <r>
      <t xml:space="preserve">20. </t>
    </r>
    <r>
      <rPr>
        <sz val="14"/>
        <color rgb="FFFF0000"/>
        <rFont val="TH SarabunPSK"/>
        <family val="2"/>
      </rPr>
      <t>โครงการพัฒนาศักยภาพครูและบุคลากรทางการศึกษาให้มีความเป็นมืออาชีพในยุคไทยแลนด์ 4.0</t>
    </r>
  </si>
  <si>
    <t>62A66114คทก01W01</t>
  </si>
  <si>
    <t>21. โครงการยกระดับคุณภาพชีวิตเกษตรสุขใจ</t>
  </si>
  <si>
    <t>62A66114คมส01W01</t>
  </si>
  <si>
    <r>
      <t>22.</t>
    </r>
    <r>
      <rPr>
        <sz val="14"/>
        <color rgb="FFFF0000"/>
        <rFont val="TH SarabunPSK"/>
        <family val="2"/>
      </rPr>
      <t xml:space="preserve"> โครงการชุมชนวิชาการเพื่อส่งเสริมศิลปวัฒนธรรมพื้นบ้านกับการท่องเที่ยวชุมชน</t>
    </r>
  </si>
  <si>
    <t>62A66114ควจ01W02</t>
  </si>
  <si>
    <r>
      <t xml:space="preserve">23. </t>
    </r>
    <r>
      <rPr>
        <sz val="14"/>
        <color rgb="FFFF0000"/>
        <rFont val="TH SarabunPSK"/>
        <family val="2"/>
      </rPr>
      <t>โครงการบริการวิชาการหนุนเสริมการพัฒนาเศรษฐกิจและสิ่งแวดล้อม</t>
    </r>
  </si>
  <si>
    <t>62A66114ควท01W01</t>
  </si>
  <si>
    <r>
      <t>24.</t>
    </r>
    <r>
      <rPr>
        <sz val="14"/>
        <color rgb="FFFF0000"/>
        <rFont val="TH SarabunPSK"/>
        <family val="2"/>
      </rPr>
      <t xml:space="preserve"> โครงการส่งเสริมและพัฒนาผลิตภัณฑ์ปุ๋ยอินทรีย์คุณภาพชุมชน</t>
    </r>
  </si>
  <si>
    <t>62A66114สวท01W01</t>
  </si>
  <si>
    <t>25. โครงการพัฒนาระบบฐานข้อมูลขนาดใหญ่เพื่อสนับสนุนการทำงานตามศาสตร์พระราชา เพื่อพัฒนา
ท้องถิ่นที่ยั่งยืน</t>
  </si>
  <si>
    <t>62A66114คคศ30W01</t>
  </si>
  <si>
    <t>26. โครงการปรับปรุงหลักสูตรครุศาสตร์บัณฑิต (ค.บ.)</t>
  </si>
  <si>
    <t>62A66114สสท01W03</t>
  </si>
  <si>
    <t>27. โครงการเตรียมความพร้อมการสอบเข้าศึกษาต่อของบุตรข้าราชการ กำลังพล และลูกจ้าง ทบ.ของมณฑลทหารบกที่ 29</t>
  </si>
  <si>
    <t>62A66114คทอ13W02</t>
  </si>
  <si>
    <t>28. โครงการบูรณาการพันธกิจสัมพันธ์เทคโนโลยีอุตสาหกรรมเพื่อพัฒนาพื่นที่ชุมชนบ้านโนนเรือ/ตอเรือ</t>
  </si>
  <si>
    <t>แผนงาน : บุคลากรภาครัฐ</t>
  </si>
  <si>
    <t>230264700N8506</t>
  </si>
  <si>
    <t>2015538007</t>
  </si>
  <si>
    <t>2302638007</t>
  </si>
  <si>
    <t>กิจกรรมหลัก : รายการค่าใช้จ่ายบุคลากรภาครัฐ ยกระดับคุณภาพการศึกษาและการเรียนรู้ตลอดชีวิต
                   (230264700N8506)</t>
  </si>
  <si>
    <t>โครงการรายการค่าใช้จ่ายบุคลากรภาครัฐ ยกระดับคุณภาพการศึกษาและการเรียนรู้ตลอดชีวิต (2302638007)</t>
  </si>
  <si>
    <t>2015538007000000</t>
  </si>
  <si>
    <t>2302638007000000</t>
  </si>
  <si>
    <t>รายการงบประจำ</t>
  </si>
  <si>
    <t>งบบุคลากร</t>
  </si>
  <si>
    <t>6211110-6211150</t>
  </si>
  <si>
    <t>62A44106กกง03W01</t>
  </si>
  <si>
    <t>1. โครงการค่าใช้จ่ายบุคลากร</t>
  </si>
  <si>
    <t>งบดำเนินงาน</t>
  </si>
  <si>
    <t>6211200-6211210</t>
  </si>
  <si>
    <t>2015538007500001</t>
  </si>
  <si>
    <t>2302638007500001</t>
  </si>
  <si>
    <t>งบอุดหนุนค่าใช้จ่ายบุคลากร (พนักงานมหาวิทยาลัย)</t>
  </si>
  <si>
    <t>แผนงาน  : พื้นฐานด้านการพัฒนาและเสริมสร้างศักยภาพคน</t>
  </si>
  <si>
    <t>230264700N8507</t>
  </si>
  <si>
    <t>2015539001</t>
  </si>
  <si>
    <t>2302639001</t>
  </si>
  <si>
    <t>กิจกรรมหลัก : จัดการเรียนการสอนด้านวิทยาศาสตร์และเทคโนโลยี  (230264700N8507)</t>
  </si>
  <si>
    <t>ผลผลิต : ผู้สำเร็จการศึกษาด้านวิทยาศาสตร์และเทคโนโลยี  (2302639001)</t>
  </si>
  <si>
    <t>2015539001000000</t>
  </si>
  <si>
    <t>2302639001000000</t>
  </si>
  <si>
    <t>6211210-6211230</t>
  </si>
  <si>
    <t>62A55108กกง03W01</t>
  </si>
  <si>
    <t>1. โครงการบริหารจัดการด้านวิทยาศาสตร์และเทคโนโลยี</t>
  </si>
  <si>
    <t>6211240-6211240</t>
  </si>
  <si>
    <t>62A55108กกง03W02</t>
  </si>
  <si>
    <t>1.  โครงการบริหารจัดการด้านวิทยาศาสตร์และเทคโนโลยี (ค่าสาธารณูปโภค)</t>
  </si>
  <si>
    <t>กองกลาง</t>
  </si>
  <si>
    <t>62A55108กกง05W01</t>
  </si>
  <si>
    <t>1. โครงการอบรมหลักสูตรการบริหารความเสี่ยงในการปฏิบัติงานด้านการเงินการคลังภาครัฐ</t>
  </si>
  <si>
    <t>62A55108กกง05W02</t>
  </si>
  <si>
    <t>2. โครงการจ้างเหมาทำความสะอาดอาคารเรียน</t>
  </si>
  <si>
    <t>62A55108กกง01W01</t>
  </si>
  <si>
    <t>3. โครงการฝึกอบรมเชิงปฏิบัติการการพัฒนาบุคลิกภาพและการสื่อสารในการทำงาน</t>
  </si>
  <si>
    <t>62A55108กกง02W01</t>
  </si>
  <si>
    <t>4. โครงการอบรมให้ความรู้เกี่ยวกับการดำเนินการทางวินัยและจรรยาบรรณสำหรับบุคลากรในมหาวิทยาลัย
   ราชภัฏสกลนคร</t>
  </si>
  <si>
    <t>62A55108กกง02W02</t>
  </si>
  <si>
    <t>5. โครงการฝึกอบรมเพื่อสร้างมาตรฐานและพัฒนาหัวหน้างานมืออาชีพ</t>
  </si>
  <si>
    <t>62A55108กกง02W03</t>
  </si>
  <si>
    <t>6. โครงการฝึกอบรมส่งเสริมและพัฒนาสมรรถนะบุคลากรสายสนับสนุน</t>
  </si>
  <si>
    <t>62A55108กกง07W01</t>
  </si>
  <si>
    <t>7. โครงการเตรียมความพร้อมและการป้องกันการเกิดอุบัติภัยภายในมหาวิทยาลัยราชภัฏสกลนคร</t>
  </si>
  <si>
    <t>62A55108กกง09W01</t>
  </si>
  <si>
    <t>8. โครงการประชุมเชิงปฏิบัติการการจัดทำแผนบริหารความเสี่ยงและการจัดวางระบบควบคุมภายใน
   ประจำปีงบประมาณ พ.ศ. 2563</t>
  </si>
  <si>
    <t>กองนโยบายและแผน</t>
  </si>
  <si>
    <t>62A55108กนผ03W01</t>
  </si>
  <si>
    <t>1. โครงการการจัดทำงบประมาณรายจ่ายประจำปี การเข้าร่วมประชุมการจัดทำเอกสารประกอบการ
   จัดทำคำขอตั้งงบประมาณและเข้าร่วมชี้แจงงบประมาณรายจ่าย ประจำปี 2563</t>
  </si>
  <si>
    <t>62A55108กนผ04W01</t>
  </si>
  <si>
    <t>2. โครงการทบทวนแผนยุทธศาสตร์มหาวิทยาลัยราชภัฏสกลนคร ระยะ 4 ปี พ.ศ. 2561 - 2564 
   และจัดทำแผนปฏิบัติราชการของมหาวิทยาลัยราชภัฏสกลนคร ประจำปีงบประมาณ พ.ศ. 2563</t>
  </si>
  <si>
    <t>62A55108กนผ04W02</t>
  </si>
  <si>
    <t>3. โครงการการประเมินคุณธรรมและความโปร่งใสในการดำเนินงานของหน่วยงานภาครัฐ (Integrity &amp;
   Transparency Assessment : ITA) ประจำปีงบประมาณ พ.ศ. 2562</t>
  </si>
  <si>
    <t>62A55108กพน01W01</t>
  </si>
  <si>
    <t>1. โครงการบริหารจัดการกองพัฒนานักศึกษาและการให้บริการกับนักศึกษา ประจำปีงบประมาณ พ.ศ. 2562</t>
  </si>
  <si>
    <t>1. โครงการอบรมเชิงปฏิบัติการการปฐมนิเทศอาจารย์ใหม่</t>
  </si>
  <si>
    <t>62A55108สวพ01W01</t>
  </si>
  <si>
    <t>1. โครงการส่งเสริมการจัดการทั่วไปในสำนักงานผู้อำนวยการสถาบันวิจัยและพัฒนา</t>
  </si>
  <si>
    <t>คณะวิทยาศาสตร์และเทคโนลยี</t>
  </si>
  <si>
    <t>62A55107ควท01W01</t>
  </si>
  <si>
    <t>1. โครงการสนับสนุนการจัดการเรียนการสอนด้านวิทยาศาสตร์และเทคโนโลยี</t>
  </si>
  <si>
    <t>62A55107ควท01W02</t>
  </si>
  <si>
    <t>2. โครงการบริหารจัดการคณะวิทยาศาสตร์และเทคโนโลยี</t>
  </si>
  <si>
    <t>62A55107ควท01W03</t>
  </si>
  <si>
    <t>3. โครงการพัฒนาศักยภาพบุคลากรเพื่อเพิ่มประสิทธิภาพในการจัดการความรู้ คณะวิทยาศาสตร์
   และเทคโนโลยี</t>
  </si>
  <si>
    <t>62A55107ควท01W04</t>
  </si>
  <si>
    <t>4. โครงการส่งเสริมและสนับสนุนการดำเนินงานประกันคุณภาพการศึกษา คณะวิทยาศาสตร์และเทคโนโลยี</t>
  </si>
  <si>
    <t>62A55107ควท02W01</t>
  </si>
  <si>
    <t>5. โครงการพัฒนาห้องสมุดคณะวิทยาศาสตร์และเทคโนโลยี</t>
  </si>
  <si>
    <t>62A55107ควท02W02</t>
  </si>
  <si>
    <t>6. โครงการอบรมเทคนิคการเขียนผลงานทางวิชาการและบทความวิจัย</t>
  </si>
  <si>
    <t>62A55107ควท02W03</t>
  </si>
  <si>
    <t>7. โครงการบริการวิชาการด้านวิทยาศาสตร์และเทคโนโลยีแก่ชุมชนและท้องถิ่น</t>
  </si>
  <si>
    <t>62A55107ควท02W04</t>
  </si>
  <si>
    <t>8. โครงการสัปดาห์วิทยาศาสตร์แห่งชาติ ประจำปี 2562</t>
  </si>
  <si>
    <t>62A55107ควท03W01</t>
  </si>
  <si>
    <t>9. โครงการส่งเสริมและสนับสนุนการดำเนินงานประกันคุณภาพการศึกษาของหลักสูตรและบริหารจัดการ
   งานในสำนักงาน สาขาวิชาฟิสิกส์ (ป.โท/ป.เอก)</t>
  </si>
  <si>
    <t>62A55107ควท03W02</t>
  </si>
  <si>
    <t>10. โครงการส่งเสริมความเป็นเลิศสาขาฟิสิกส์ด้วยนวัตกรรมฟิสิกส์เชิงเกษตรอินทรีย์สู่ชุมชนท้องถิ่น</t>
  </si>
  <si>
    <t>62A55107ควท03W03</t>
  </si>
  <si>
    <t>11. โครงการพัฒนาศักยภาพของนักศึกษาแบบบูรณาการกับแหล่งเรียนรู้นอกห้องเรียน</t>
  </si>
  <si>
    <t>62A55107ควท03W04</t>
  </si>
  <si>
    <t>12. โครงการพัฒนาบุคลากรและสนับสนุนการจัดการเรียนการสอนสาขาวิชาฟิสิกส์</t>
  </si>
  <si>
    <t>62A55107ควท04W01</t>
  </si>
  <si>
    <t>13. โครงการการประกันคุณภาพการศึกษาหลักสูตรวท.บ. เคมี ปีการศึกษา 2562</t>
  </si>
  <si>
    <t>62A55107ควท04W02</t>
  </si>
  <si>
    <t>14. โครงการทุนสนับสนุนการวิจัยนักศึกษาสาขาวิชาเคมี</t>
  </si>
  <si>
    <t>62A55107ควท04W03</t>
  </si>
  <si>
    <t>15. โครงการสนับสนุนกิจกรรมการเรียนการสอนสาขาวิชาเคมี</t>
  </si>
  <si>
    <t>62A55107ควท05W01</t>
  </si>
  <si>
    <t>16. โครงการพัฒนานักศึกษาและจัดการเรียนการสอนสาขาวิชาชีววิทยา</t>
  </si>
  <si>
    <t>62A55107ควท06W01</t>
  </si>
  <si>
    <t>17. โครงการสนับสนุนการจัดกิจกรรมการเรียนการสอนและการบริการวิชาการ สาขาวิชาวิทยาศาสตร์
     สิ่งแวดล้อม</t>
  </si>
  <si>
    <t>62A55107ควท07W01</t>
  </si>
  <si>
    <t>18. โครงการพัฒนาการเรียนการสอนสาขาวิชาคณิตศาสตร์และสถิติ</t>
  </si>
  <si>
    <t>62A55107ควท07W02</t>
  </si>
  <si>
    <t>19. โครงการพัฒนาบุคลากรสาขาวิชาคณิตศาสตร์และสถิติ</t>
  </si>
  <si>
    <t>62A55107ควท07W03</t>
  </si>
  <si>
    <t>20. โครงการพัฒนาศักยภาพและการเสริมสร้างทักษะการเรียนรู้ในศตวรรษที่ 21 ของนักศึกษา
     สาขาวิชาคณิตศาสตร์และสถิติ</t>
  </si>
  <si>
    <t>62A55107ควท07W04</t>
  </si>
  <si>
    <t>21. โครงการฝึกประสบการณ์วิชาชีพสาขาวิชาคณิตศาสตร์และสถิติ</t>
  </si>
  <si>
    <t>62A55107ควท07W05</t>
  </si>
  <si>
    <t>22. โครงการ แนะแนวการศึกษาต่อสาขาวิชาคณิตศาสตร์และสถิติ</t>
  </si>
  <si>
    <t>62A55107ควท08W01</t>
  </si>
  <si>
    <t>23. โครงการสนับสนุนการจัดการเรียนการสอนด้านวิทยาศาสตร์ (การฝึกประสบการณ์วิชาชีพ)</t>
  </si>
  <si>
    <t>62A55107ควท08W02</t>
  </si>
  <si>
    <t>24. โครงการอบรมสัมมนา เพื่อพัฒนาศักยภาพของบุคลากรสาขาวิชาคอมพิวเตอร์</t>
  </si>
  <si>
    <t>62A55107ควท08W03</t>
  </si>
  <si>
    <t>25. โครงการศึกษาดูงานเพื่อพัฒนาศักยภาพของนักศึกษาสาขาวิชาคอมพิวเตอร์</t>
  </si>
  <si>
    <t>62A55107ควท08W04</t>
  </si>
  <si>
    <t>26. โครงการพัฒนาศักยภาพนักศึกษาเพื่อเพิ่มประสิทธิภาพด้านคอมพิวเตอร์</t>
  </si>
  <si>
    <t>62A55107ควท08W05</t>
  </si>
  <si>
    <t>27. โครงการเตรียมความพร้อมสอบโครงงานนักศึกษา</t>
  </si>
  <si>
    <t>62A55107ควท08W06</t>
  </si>
  <si>
    <t>28. โครงการอบรมสัมมนาเพื่อพัฒนาศักยภาพของนักศึกษาพิการบกพร่องทางการได้ยิน</t>
  </si>
  <si>
    <t>62A55107ควท12W01</t>
  </si>
  <si>
    <t>29. โครงการพัฒนานักศึกษาและส่งเสริมผลการเรียนรู้ตามกรอบมาตรฐานคุณวุฒิระดับอุดมศึกษาแห่งชาติ</t>
  </si>
  <si>
    <t>62A55107ควท14W01</t>
  </si>
  <si>
    <t>30. โครงการสนับสนุนการเรียนรู้ สาขาวิชาวิทยาศาสตร์สุขภาพ</t>
  </si>
  <si>
    <t>62A55107ควท14W02</t>
  </si>
  <si>
    <t>31. โครงการพัฒนางานประกันคุณภาพหลักสูตรสาธารณสุขศาสตร์</t>
  </si>
  <si>
    <t>62A55107ควท14W03</t>
  </si>
  <si>
    <t>32. โครงการเสริมสร้างทักษะการจัดการสุขภาพชุมชน</t>
  </si>
  <si>
    <t>62A55107ควท14W04</t>
  </si>
  <si>
    <t>33. โครงการพัฒนาศักยภาพสารสนเทศทางสาธารณสุข</t>
  </si>
  <si>
    <t>62A55107ควท14W05</t>
  </si>
  <si>
    <t>34. โครงการสหกิจศึกษา หลักสูตรสาธารณสุขศาสตร์</t>
  </si>
  <si>
    <t>62A55107ควท14W06</t>
  </si>
  <si>
    <t>35. โครงการพัฒนาบุคลากรสาขาวิชาวิทยาศาสตร์สุขภาพสายวิชาการ</t>
  </si>
  <si>
    <t>62A55107ควท14W07</t>
  </si>
  <si>
    <t>36. โครงการเสริมทักษะวิชาชีพสาธารณสุขศาสตร์</t>
  </si>
  <si>
    <t>62A55107ควท17W01</t>
  </si>
  <si>
    <t>37. โครงการการยกระดับผลิตภัณฑ์ชุมชน ด้วยกระบวนการวิทยาศาสตร์เทคโนโลยีและนวัตกรรม</t>
  </si>
  <si>
    <t>62A55107ควท16W01</t>
  </si>
  <si>
    <t>38. โครงการอบรมเชิงปฏิบัติการมัดย้อมสีครามธรรมชาติ เพื่อเพิ่มรายได้ในครัวเรือน</t>
  </si>
  <si>
    <t>62A55107คทก01W01</t>
  </si>
  <si>
    <t>1. โครงการพัฒนาศักยภาพบุคลากรสายวิชาการ คณะเทคโนโลยีการเกษตร</t>
  </si>
  <si>
    <t>62A55107คทก01W02</t>
  </si>
  <si>
    <t xml:space="preserve">2. โครงการการจัดการความรู้คณะเทคโนโลยีการเกษตร </t>
  </si>
  <si>
    <t>62A55107คทก01W03</t>
  </si>
  <si>
    <t>3. โครงการงานบริหารทั่วไป (สำนักงานคณบดี)</t>
  </si>
  <si>
    <t>62A55107คทก02W01</t>
  </si>
  <si>
    <t>4. โครงการบริการการศึกษาคณะเทคโนโลยีการเกษตร</t>
  </si>
  <si>
    <t>62A55107คทก02W02</t>
  </si>
  <si>
    <t>5. โครงการอบรมศักยภาพนักศึกษาเพื่อเตรียมความพร้อมสู่การทำงานในศตวรรษที่ 21</t>
  </si>
  <si>
    <t>62A55107คทก03W01</t>
  </si>
  <si>
    <t>6. โครงการสนับสนุนการจัดการเรียนการสอนสาขาวิชาคหกรรมศาสตร์</t>
  </si>
  <si>
    <t>62A55107คทก13W01</t>
  </si>
  <si>
    <t>7. โครงการสนับสนุนการจัดการเรียนการสอนสาขาวิชาพืชศาสตร์</t>
  </si>
  <si>
    <t>62A55107คทก14W01</t>
  </si>
  <si>
    <t>8. โครงการการจัดการเรียนการสอนหลักสูตรครุศาสตรบัณฑิต สาขาวิชาเกษตรศาสตร์</t>
  </si>
  <si>
    <t>62A55107คทก14W02</t>
  </si>
  <si>
    <t>9. โครงการการจัดการเรียนการสอนหลักสูตรวิทยาศาสตรบัณฑิต สาขาวิชาเทคนิคการสัตวแพทย์</t>
  </si>
  <si>
    <t>62A55107คทก14W03</t>
  </si>
  <si>
    <t>10. โครงการจัดการเรียนการสอนหลักสูตร วท.บ. (สัตวศาสตร์)</t>
  </si>
  <si>
    <t>62A55107คทก15W01</t>
  </si>
  <si>
    <t>11. โครงการส่งเสริมการจัดการเรียนการสอนสาขาวิชาการประมง</t>
  </si>
  <si>
    <t>62A55107คทก16W01</t>
  </si>
  <si>
    <t>12. โครงการจัดการเรียนการสอนสาขาวิชาเทคโนโลยีการอาหาร</t>
  </si>
  <si>
    <t>62A55107คทก17W01</t>
  </si>
  <si>
    <t>13. โครงการสนับสนุนการจัดการเรียนการสอนหลักสูตรวิทยาศาสตรบัณฑิต สาขาวิชาบริหารธุรกิจการเกษตร</t>
  </si>
  <si>
    <t>62A55107คทอ01W01</t>
  </si>
  <si>
    <t>1. โครงการสนับสนุนการพัฒนาศักยภาพบุคลากรสายสนับสนุนคณะเทคโนโลยีอุตสาหกรรม</t>
  </si>
  <si>
    <t>62A55107คทอ01W02</t>
  </si>
  <si>
    <t>2. โครงการบริหารจัดการหน่วยงานคณะเทคโนโลยีอุตสาหกรรม</t>
  </si>
  <si>
    <t>62A55107คทอ01W03</t>
  </si>
  <si>
    <t>3. โครงการสนับสนุนการจัดกิจกรรมการเรียนการสอน</t>
  </si>
  <si>
    <t>62A55107คทอ01W04</t>
  </si>
  <si>
    <t>4. โครงการหลักสูตรระยะสั้นเพื่อพัฒนาท้องถิ่นคณะเทคโนโลยีอุตสาหกรรม</t>
  </si>
  <si>
    <t>62A55107คทอ01W05</t>
  </si>
  <si>
    <t>5. โครงการประชาสัมพันธ์และแนะแนวการศึกษาคณะเทคโนโลยีอุตสาหกรรม</t>
  </si>
  <si>
    <t>62A55107คทอ02W01</t>
  </si>
  <si>
    <t>6. โครงการสนับสนุนการนำเสนอบทความสำหรับบุคลากรคณะเทคโนโลยีอุตสาหกรรม</t>
  </si>
  <si>
    <t>62A55107คทอ02W02</t>
  </si>
  <si>
    <t>7. โครงการสนับสนุนการแข่งขันทักษะวิชาชีพนักศึกษาคณะเทคโนโลยีอุตสาหกรรม</t>
  </si>
  <si>
    <t>62A55107คทอ12W01</t>
  </si>
  <si>
    <t>8. โครงการจิตอาสาพัฒนาความสามารถด้านสังคม Soft Skill</t>
  </si>
  <si>
    <t>62A55107คทอ12W02</t>
  </si>
  <si>
    <t>9. โครงการเทคโนโลยีอุตสาหกรรม วันทาบูชาพระคุณครู</t>
  </si>
  <si>
    <t>62A55107คทอ12W03</t>
  </si>
  <si>
    <t>10. โครงการพัฒนาศักยภาพศิษย์เก่าคณะเทคโนโลยีอุตสาหกรรม</t>
  </si>
  <si>
    <t>62A55107คทอ13W01</t>
  </si>
  <si>
    <t>11. โครงการจัดกิจกรรมการเรียนการสอนหลักสูตรเทคโนโลยีก่อสร้างและเทคโนโลยีสถาปัตยกรรม</t>
  </si>
  <si>
    <t>62A55107คทอ14W01</t>
  </si>
  <si>
    <t>12. โครงการจัดการการศึกษาด้านวิทยาศาสตร์และเทคโนโลยี สาขาวิชาเครื่องกลและอุตสาหการ</t>
  </si>
  <si>
    <t>62A55107คทอ15W01</t>
  </si>
  <si>
    <t>13. โครงการพัฒนาการเรียนการสอนสาขาวิชาไฟฟ้าและอิเล็กทรอนิกส์</t>
  </si>
  <si>
    <t>62A55107คทอ15W02</t>
  </si>
  <si>
    <t>14. โครงการศึกษาดูงานสาขาไฟฟ้าและอิเล็กทรอนิกส์</t>
  </si>
  <si>
    <t>62A55107คทอ15W03</t>
  </si>
  <si>
    <t>15. โครงการการเตรียมความพร้อมบัณฑิตสู่ตลาดแรงงาน</t>
  </si>
  <si>
    <t>62A55107คทอ15W04</t>
  </si>
  <si>
    <t>16. โครงการการนำเสนอผลงานวิจัยและบทความวิชาการในระดับชาติ</t>
  </si>
  <si>
    <t>62A55107คทอ15W05</t>
  </si>
  <si>
    <t>17. โครงการอบรมศักยภาพนักศึกษาเพื่อเตรียมความพร้อมสู่การทำงานในศตวรรษที่ 21</t>
  </si>
  <si>
    <t>62A55107คทอ16W01</t>
  </si>
  <si>
    <t>18. โครงการการจัดกิจกรรมการเรียนการสอนสาขาวิชาอุตสาหกรรมศิลป์และเทคโนโลยี</t>
  </si>
  <si>
    <t>2015539001110000</t>
  </si>
  <si>
    <t>2302639001110000</t>
  </si>
  <si>
    <t>รายการครุภัณฑ์</t>
  </si>
  <si>
    <t>งบลงทุน</t>
  </si>
  <si>
    <t>ครุภัณฑ์ที่มีราคาต่อหน่วยต่ำกว่า 1 ล้านบาท</t>
  </si>
  <si>
    <t>62A55107กกง05W02</t>
  </si>
  <si>
    <t>โครงการจัดซื้อรายการครุภัณฑ์ของมหาวิทยาลัยราชภัฏสกลนคร ประจำปี 2562</t>
  </si>
  <si>
    <t>ส่วนกลาง งานพัสดุ</t>
  </si>
  <si>
    <t>2015539001110001</t>
  </si>
  <si>
    <t>2302639001110001</t>
  </si>
  <si>
    <t>1. ชุดครุภัณฑ์ห้องปฏิบัติการตรวจวิเคราะห์และทดสอบทางวิทยาศาสตร์ ตำบลธาตุเชิงชุม
    อำเภอเมืองสกลนคร จังหวัดสกลนคร</t>
  </si>
  <si>
    <t>2015539001110002</t>
  </si>
  <si>
    <t>2302639001110002</t>
  </si>
  <si>
    <t>2. ชุดครุภัณฑ์การตรวจวิเคราะห์คุณภาพน้ำ ตำบลธาตุเชิงชุม อำเภอเมืองสกลนคร จังหวัดสกลนคร</t>
  </si>
  <si>
    <t>2015539001110003</t>
  </si>
  <si>
    <t>2302639001110003</t>
  </si>
  <si>
    <t>3. ชุดครุภัณฑ์ตรวจวัดสภาพอากาศตำบลธาตุเชิงชุม อำเภอเมืองสกลนคร จังหวัดสกลนคร</t>
  </si>
  <si>
    <t>2015539001110004</t>
  </si>
  <si>
    <t>2302639001110004</t>
  </si>
  <si>
    <t>4. ชุดครุภัณฑ์ตวรจวัดรังสีอัลตราไวโอเลต ตำบลธาตุเชิงชุม อำเภอเมืองสกลนคร จังหวัดสกลนคร</t>
  </si>
  <si>
    <t>2015539001110005</t>
  </si>
  <si>
    <t>2302639001110005</t>
  </si>
  <si>
    <t>5. ชุดครุภัณฑ์เตาเผาอุณหภูมิสูงแบบท่อ ตำบลธาตุเชิงชุม อำเภอเมืองสกลนคร จังหวัดสกลนคร</t>
  </si>
  <si>
    <t>2015539001110006</t>
  </si>
  <si>
    <t>2302639001110006</t>
  </si>
  <si>
    <t>6. ชุดครุภัณฑ์เครื่องมือการทดลองตำบลธาตุเชิงชุม อำเภอเมืองสกลนคร จังหวัดสกลนคร</t>
  </si>
  <si>
    <t>2015539001110007</t>
  </si>
  <si>
    <t>2302639001110007</t>
  </si>
  <si>
    <t>7. ชุดครุภัณฑ์ปฏิบัติการฟิสิกส์ขั้นกลาง ตำบลธาตุเชิงชุม อำเภอเมืองสกลนคร จังหวัดสกลนคร</t>
  </si>
  <si>
    <t>2015539001110008</t>
  </si>
  <si>
    <t>2302639001110008</t>
  </si>
  <si>
    <t>8. ชุดครุภัณฑ์เครื่องกลั่นน้ำศูนย์วิทยาศาสตร์ ตำบลธาตุเชิงชุม อำเภอเมืองสกลนคร จังหวัดสกลนคร</t>
  </si>
  <si>
    <t>2015539001110009</t>
  </si>
  <si>
    <t>2302639001110009</t>
  </si>
  <si>
    <t>9. ชุดครุภัณฑ์ประยุกต์ใช้งานพีแอลซีควบคุมระบบขับเคลื่อน ตำบลธาตุเชิงชุม อำเภอเมืองสกลนคร 
   จังหวัดสกลนคร</t>
  </si>
  <si>
    <t>20155390011100010</t>
  </si>
  <si>
    <t>23026390011100010</t>
  </si>
  <si>
    <t>10. ชุดครุภัณฑ์ทดลองเกียร์ของรถยนต์ ตำบลธาตุเชิงชุม อำเภอเมืองสกลนคร จังหวัดสกลนคร</t>
  </si>
  <si>
    <t>20155390011100011</t>
  </si>
  <si>
    <t>23026390011100011</t>
  </si>
  <si>
    <t>11. ชุดครุภัณฑ์เครื่องวิเคราะห์แก๊สไอเสียของรถยนต์ ตำบลธาตุเชิงชุม อำเภอเมืองสกลนคร จังหวัดสกลนคร</t>
  </si>
  <si>
    <t>2015539001110012</t>
  </si>
  <si>
    <t>2302639001110012</t>
  </si>
  <si>
    <t>12. ชุดครุภัณฑ์ทดลองเครื่องอัดอากาศแบบ 2 ระดับ ตำบลธาตุเชิงชุม อำเภอเมืองสกลนคร จังหวัดสกลนคร</t>
  </si>
  <si>
    <t>2015539001110013</t>
  </si>
  <si>
    <t>2302639001110013</t>
  </si>
  <si>
    <t>13. เครื่องอัดระบบออโต้ ตำบลธาตุเชิงชุม อำเภอเมืองสกลนคร จังหวัดสกลนคร</t>
  </si>
  <si>
    <t>2015539001110014</t>
  </si>
  <si>
    <t>2302639001110014</t>
  </si>
  <si>
    <t>14 . ชุดครุภัณฑ์ทดลองการควบคุมเครื่องกลไฟฟ้า ตำบลธาตุเชิงชุม อำเภอเมืองสกลนคร จังหวัดสกลนคร</t>
  </si>
  <si>
    <t>2015539001110015</t>
  </si>
  <si>
    <t>2302639001110015</t>
  </si>
  <si>
    <t>15. ชุดครุภัณฑ์บรรจุผลิตภัณฑ์ตำบลธาตุเชิงชุม อำเภอเมืองสกลนคร จังหวัดสกลนคร</t>
  </si>
  <si>
    <t>2015539001110016</t>
  </si>
  <si>
    <t>2302639001110016</t>
  </si>
  <si>
    <t>16 . ชุดครุภัณฑ์ปฏิบัติการทางคหกรรมศาสตร์ ตำบลธาตุเชิงชุม อำเภอเมืองสกลนคร จังหวัดสกลนคร</t>
  </si>
  <si>
    <t>2015539001110017</t>
  </si>
  <si>
    <t>2302639001110017</t>
  </si>
  <si>
    <t>17. ชุดครุภัณฑ์ปฏิบัติการทางปฏพีวิทยา ตำบลธาตุเชิงชุม อำเภอเมืองสกลนคร จังหวัดสกลนคร</t>
  </si>
  <si>
    <t>2015539001110018</t>
  </si>
  <si>
    <t>2302639001110018</t>
  </si>
  <si>
    <t>18. ชุดครุภัณฑ์กล้องสำหรับปฏิบัติการทางเทคนิคการสัตวแพทย์ ตำบลธาตุเชิงชุม อำเภอเมืองสกลนคร 
     จังหวัดสกลนคร</t>
  </si>
  <si>
    <t>2015539001110019</t>
  </si>
  <si>
    <t>2302639001110019</t>
  </si>
  <si>
    <t>19. ตู้อบลมร้อนไฟฟ้า ตำบลธาตุเชิงชุม อำเภอเมืองสกลนคร จังหวัดสกลนคร</t>
  </si>
  <si>
    <t>2015539001110020</t>
  </si>
  <si>
    <t>2302639001110020</t>
  </si>
  <si>
    <t>20. หม้อนึ่งฆ่าเชื้อ ตำบลธาตุเชิงชุม อำเภอเมืองสกลนคร จังหวัดสกลนคร</t>
  </si>
  <si>
    <t>2015539001110021</t>
  </si>
  <si>
    <t>2302639001110021</t>
  </si>
  <si>
    <t>21. ตู้บ่มเพาะเชื้อควบคุมอุณหภูมิต่ำ ตำบลธาตุเชิงชุม อำเภอเมืองสกลนคร จังหวัดสกลนคร</t>
  </si>
  <si>
    <t>2015539001110022</t>
  </si>
  <si>
    <t>2302639001110022</t>
  </si>
  <si>
    <t>22. เครื่องปั่นเหวี่ยงหนีศูนย์ ตำบลธาตุเชิงชุม อำเภอเมืองสกลนคร จังหวัดสกลนคร</t>
  </si>
  <si>
    <t>2015539001110023</t>
  </si>
  <si>
    <t>2302639001110023</t>
  </si>
  <si>
    <t>23. ตู้ควบคุมความชื้นด้วยไฟฟ้า ตำบลธาตุเชิงชุม อำเภอเมืองสกลนคร จังหวัดสกลนคร</t>
  </si>
  <si>
    <t>2015539001110024</t>
  </si>
  <si>
    <t>2302639001110024</t>
  </si>
  <si>
    <t>24. เครื่องคั่วธัญพืช ตำบลธาตุเชิงชุม อำเภอเมืองสกลนคร จังหวัดสกลนคร</t>
  </si>
  <si>
    <t>2015539001110025</t>
  </si>
  <si>
    <t>2302639001110025</t>
  </si>
  <si>
    <t>25. ชุดครุภัณฑ์เครื่องคั้นน้ำผลไม้แบบบีบ ตำบลธาตุเชิงชุม อำเภอเมืองสกลนคร จังหวัดสกลนคร</t>
  </si>
  <si>
    <t>2015539001110026</t>
  </si>
  <si>
    <t>2302639001110026</t>
  </si>
  <si>
    <t>26. ชุดครุภัณฑ์ประจำอาคารศูนย์ฝึกประสบการณ์วิชาชีพธุรกิจการเกษตร ตำบลธาตุเชิงชุม
      อำเภอเมืองสกลนคร จังหวัดสกลนคร</t>
  </si>
  <si>
    <t>2015539001110027</t>
  </si>
  <si>
    <t>2302639001110027</t>
  </si>
  <si>
    <t>27. ชุดครุภัณฑ์จัดการเรียนการสอนสาขาบริหารธุรกิจการเกษตร ตำบลธาตุเชิงชุม อำเภอเมืองสกลนคร
     จังหวัดสกลนคร</t>
  </si>
  <si>
    <t>2015539001110028</t>
  </si>
  <si>
    <t>2302639001110028</t>
  </si>
  <si>
    <t>28. ชุดครุภัณฑ์ปฏิบัติการผลิตเห็ดเศรษฐกิจและเห็ดพื้นบ้าน ตำบลธาตุเชิงชุม อำเภอเมืองสกลนคร
      จังหวัดสกลนคร</t>
  </si>
  <si>
    <t>2015539001110029</t>
  </si>
  <si>
    <t>2302639001110029</t>
  </si>
  <si>
    <t>29. ชุดครุภัณฑ์เครื่องตรวจวิเคราะห์คุณภาพเยื่อใยอาหารสัตว์ ตำบลธาตุเชิงชุม อำเภอเมืองสกลนคร
     จังหวัดสกลนคร</t>
  </si>
  <si>
    <t>2015539001110030</t>
  </si>
  <si>
    <t>2302639001110030</t>
  </si>
  <si>
    <t>30. ชุดครุภัณฑ์เครื่องผสมอาหารสัตว์ ตำบลธาตุเชิงชุม อำเภอเมืองสกลนคร จังหวัดสกลนคร</t>
  </si>
  <si>
    <t>2015539001110031</t>
  </si>
  <si>
    <t>2302639001110031</t>
  </si>
  <si>
    <t>31. ชุดครุภัณฑ์วิเคราะห์เนื้อสัมผัสอาหาร ตำบลธาตุเชิงชุม อำเภอเมืองสกลนคร จังหวัดสกลนคร</t>
  </si>
  <si>
    <t>2015539001110032</t>
  </si>
  <si>
    <t>2302639001110032</t>
  </si>
  <si>
    <t>32. ชุดครุภัณฑ์ปฏิบัติการประเมินสภาพการทำงานสุขศาสตร์สาขาวิชาวิทยาศาสตร์สุขภาพ ตำบลธาตุเชิงชุม
     อำเภอเมืองสกลนคร จังหวัดสกลนคร</t>
  </si>
  <si>
    <t>2015539001120000</t>
  </si>
  <si>
    <t>2302639001120000</t>
  </si>
  <si>
    <t>ครุภัณฑ์ที่มีราคาต่อหน่วยตั้งแต่ 1 ล้านบาทขึ้นไป</t>
  </si>
  <si>
    <t>2015539001120001</t>
  </si>
  <si>
    <t>2302639001120001</t>
  </si>
  <si>
    <t>1. ชุดครุภัณฑ์ปฏิบัติการวิจัยด้านชีวโมเลกุลขั้นสูง ตำบลธาตุเชิงชุม อำเภอเมืองสกลนคร จังหวัดสกลนคร</t>
  </si>
  <si>
    <t>2015539001120002</t>
  </si>
  <si>
    <t>2302639001120002</t>
  </si>
  <si>
    <t>2. ชุดครุภัณฑ์ประกอบการเรียนการสอนหลักสูตรเทคโนโลยีสารสนเทศเพื่อคนพิการทางการได้ยิน 
    ตำบลธาตุเชิงชุม อำเภอเมืองสกลนคร จังหวัดสกลนคร</t>
  </si>
  <si>
    <t>3. ชุดครุภัณฑ์ปฏิบัติการหุ่นยนต์อุตสาหกรรม ตำบลธาตุเชิงชุม อำเภอเมืองสกลนคร จังหวัดสกลนคร</t>
  </si>
  <si>
    <t>2015539001410000</t>
  </si>
  <si>
    <t>2302639001410000</t>
  </si>
  <si>
    <t>ค่าก่อสร้างที่มีราคาต่อหน่วย &gt;10 ล้านบาทขึ้นไป</t>
  </si>
  <si>
    <t>62A55107กกง05W01</t>
  </si>
  <si>
    <t>โครงการค่าที่ดินและสิ่งก่อสร้างของมหาวิทยาลัยราชภัฏสกลนคร ประจำปี 2562</t>
  </si>
  <si>
    <t>2015539001410001</t>
  </si>
  <si>
    <t>2302639001410001</t>
  </si>
  <si>
    <t>1. อาคารปฏิบัติการสร้างเสริมสุขภาพทุกช่วงวัย ตำบลธาตุเชิงชุม อำเภอเมืองสกลนคร จังหวัดสกลนคร</t>
  </si>
  <si>
    <t>2015539001410002</t>
  </si>
  <si>
    <t>2302639001410002</t>
  </si>
  <si>
    <t>2. ค่าปรับปรุงโรงเรือนชั่วคราวและโรงเรือนจัดการผลผลิตหลังเก็บเกี่ยว ตำบลธาตุเชิงชุม 
   อำเภอเมืองสกลนคร จังหวัดสกลนคร</t>
  </si>
  <si>
    <t>2015539001410003</t>
  </si>
  <si>
    <t>2302639001410003</t>
  </si>
  <si>
    <t>3. อาคารปฏิบัติการเรียนรวมทางเทคนิคการสัตวแพทย์ ตำบลธาตุเชิงชุม อำเภอเมืองสกลนคร 
   จังหวัดสกลนคร</t>
  </si>
  <si>
    <t>2015539001410004</t>
  </si>
  <si>
    <t>2302639001410004</t>
  </si>
  <si>
    <t>4. โรงเรือนปฏิบัติการและวิจัยด้านสัตว์ปีก ตำบลธาตุเชิงชุม อำเภอเมืองสกลนคร จังหวัดสกลนคร</t>
  </si>
  <si>
    <t>2015539001420001</t>
  </si>
  <si>
    <t>2302639001420001</t>
  </si>
  <si>
    <t>5. กลุ่มอาคารหอพักนักศึกษาและบุคลากร พร้อมรายการประกอบ ถนนสกลนคร -อุดรธานี 
   อำเภอเมืองสกลนคร จังหวัดสกลนคร</t>
  </si>
  <si>
    <t>2015539001700001</t>
  </si>
  <si>
    <t>2302639001700001</t>
  </si>
  <si>
    <t>ค่าใช้จ่ายในการประกันคุณภาพการศึกษา</t>
  </si>
  <si>
    <t>งานประกันคุณภาพการศึกษา</t>
  </si>
  <si>
    <t>62A55108กนผ05W01</t>
  </si>
  <si>
    <t>1. โครงการประชุมเชิงปฏิบัติการให้ความรู้พื้นฐานด้านการประกันคุณภาพการศึกษา</t>
  </si>
  <si>
    <t>62A55108กนผ05W02</t>
  </si>
  <si>
    <t>2. โครงการแลกเปลี่ยนเรียนรู้การประกันคุณภาพการศึกษาของหลักสูตรและหน่วยงานภายใน</t>
  </si>
  <si>
    <t>62A55108กนผ05W03</t>
  </si>
  <si>
    <t>3. โครงการบริหารจัดการสำนักงาน</t>
  </si>
  <si>
    <t>62A55108กนผ05W04</t>
  </si>
  <si>
    <t>4. โครงการจัดทำคู่มือการประกันคุณภาพการศึกษาภายใน</t>
  </si>
  <si>
    <t>62A55108กนผ05W05</t>
  </si>
  <si>
    <t>5. โครงการอบรมการใช้ระบบฐานข้อมูลด้านการประกันคุณภาพการศึกษา ระดับอุดมศึกษา</t>
  </si>
  <si>
    <t>62A55108กนผ05W06</t>
  </si>
  <si>
    <t>6. โครงการพัฒนาศักยภาพบุคลากรทางด้านการประกันคุณภาพการศึกษา</t>
  </si>
  <si>
    <t>230264700N8508</t>
  </si>
  <si>
    <t>2015539002</t>
  </si>
  <si>
    <t>2302639002</t>
  </si>
  <si>
    <t>แผนงาน : พื้นฐานด้านการพัฒนาและเสริมสร้างศักยภาพคน</t>
  </si>
  <si>
    <t>กิจกรรมหลัก : จัดการเรียนการสอนด้านสังคมศาสตร์  (230264700N8508)</t>
  </si>
  <si>
    <t>ผลผลิต : ผู้สำเร็จการศึกษาด้านสังคมศาสตร์  (2302639002)</t>
  </si>
  <si>
    <t>2015539002000000</t>
  </si>
  <si>
    <t>2302639002000000</t>
  </si>
  <si>
    <t>62A55210กกง03W01</t>
  </si>
  <si>
    <t>1. โครงการบริหารจัดการด้านสังคมศาสตร์ (ค่าสาธารณูปโภค)</t>
  </si>
  <si>
    <t>62A55210กกง05W02</t>
  </si>
  <si>
    <t>2. โครงการบริหารพัสดุของสำนักงานอธิการบดี</t>
  </si>
  <si>
    <t>งานพัสดุ</t>
  </si>
  <si>
    <t>62A55210กกง05W01</t>
  </si>
  <si>
    <t>3. โครงการบำรุงรักษาลิฟต์มหาวิทยาลัย</t>
  </si>
  <si>
    <t>62A55209คมส01W01</t>
  </si>
  <si>
    <t>1. โครงการสนับสนุนการบริหารจัดการคณะมนุษยศาสตร์และสังคมศาสตร์</t>
  </si>
  <si>
    <t>62A55209คมส06W01</t>
  </si>
  <si>
    <t>2. โครงการอบรมเสริมศักยภาพนักศึกษาเพื่อการประกอบอาชีพ</t>
  </si>
  <si>
    <t>62A55209คมส06W02</t>
  </si>
  <si>
    <t>3. โครงการการพัฒนาศักยภาพนักศึกษาสร้างสรรค์ทักษะการเรียนรู้ในศตวรรษที่ 21</t>
  </si>
  <si>
    <t>62A55209คมส06W03</t>
  </si>
  <si>
    <t>4. โครงการบริหารจัดการเพื่อเพิ่มประสิทธิภาพการจัดการเรียนการสอนของหลักสูตร</t>
  </si>
  <si>
    <t>62A55209คมส07W01</t>
  </si>
  <si>
    <t>5. โครงการปฐมนิเทศและอบรมเตรียมความพร้อมนักศึกษาหลักสูตรศิลปศาสตรบัณฑิต 
   สาขาวิชาภาษาอังกฤษชั้นปีที่ 1</t>
  </si>
  <si>
    <t>62A55209คมส07W02</t>
  </si>
  <si>
    <t>6. โครงการอบรมเชิงปฏิบัติการภาษาต่างประเทศ คอมพิวเตอร์และบุคลิกภาพก่อนออกฝึก
   ประสบการณ์วิชาชีพ</t>
  </si>
  <si>
    <t>62A55209คมส07W03</t>
  </si>
  <si>
    <t>7. โครงการค่ายภาษาอังกฤษและจิตอาสาเพื่อพัฒนาชุมชนอย่างยั่งยืน</t>
  </si>
  <si>
    <t>62A55209คมส08W01</t>
  </si>
  <si>
    <t>8. โครงการอบรมการเขียนตอบปัญหากฎหมาย</t>
  </si>
  <si>
    <t>62A55209คมส08W02</t>
  </si>
  <si>
    <t>9. โครงการปัจฉิมนิเทศนักศึกษาสาขาวิชานิติศาสตร์</t>
  </si>
  <si>
    <t>62A55209คมส08W03</t>
  </si>
  <si>
    <t>10. โครงการเตรียมความพร้อมสู่วิชาชีพสำหรับนักกฎหมาย ภาคปกติ</t>
  </si>
  <si>
    <t>62A55209คมส08W04</t>
  </si>
  <si>
    <t>11. โครงการบรรยายพิเศษสำหรับนักศึกษานิติศาสตร์</t>
  </si>
  <si>
    <t>62A55209คมส09W01</t>
  </si>
  <si>
    <t>12. โครงการนิทรรศการสรุปผลงานนักศึกษาสาขาวิชาศิลปกรรม ประจำปีการศึกษา 2562</t>
  </si>
  <si>
    <t>62A55209คมส09W02</t>
  </si>
  <si>
    <t>13. โครงการการแสดงนิทรรศการผลงานสร้างสรรค์ระหว่างประเทศเครือข่ายภูมิภาคลุ่มน้ำโขง ครั้งที่ 2</t>
  </si>
  <si>
    <t>62A55209คมส09W03</t>
  </si>
  <si>
    <t>14. โครงการพี่สอนน้อง ครั้งที่ 3</t>
  </si>
  <si>
    <t>62A55209คมส10W01</t>
  </si>
  <si>
    <t>15. โครงการส่งเสริมสนับสนุนประสิทธิภาพการจัดการเรียนการสอนสาขาวิชาดนตรี</t>
  </si>
  <si>
    <t>62A55209คมส13W01</t>
  </si>
  <si>
    <t>16. โครงการพัฒนาศักยภาพนักพัฒนาและการแลกเปลี่ยนองค์ความรู้ระหว่างสถาบันการศึกษาด้าน
     การบริหารจัดการเรียนการสอนของการพัฒนาชุมชน ภายใต้โครงการ CSD ครั้งที่ 18</t>
  </si>
  <si>
    <t>62A55209คมส13W02</t>
  </si>
  <si>
    <t>17. โครงการค่ายสร้างคน : เมล็ดพันธุ์แห่งการพัฒนาประจำปี 2562</t>
  </si>
  <si>
    <t>62A55209คมส14W01</t>
  </si>
  <si>
    <t>18. โครงการการนิเทศนักศึกษาฝึกประสบการณ์วิชาชีพสาขาวิชาภาษาอังกฤษธุรกิจ</t>
  </si>
  <si>
    <t>62A55209คมส14W02</t>
  </si>
  <si>
    <t>19. โครงการพัฒนาศักยภาพนักศึกษาสาขาวิชาภาษาอังกฤษธุรกิจและเสริมสร้างทักษะการเรียนรู้ใน
     ศตวรรษที่ 21</t>
  </si>
  <si>
    <t>62A55209คมส14W03</t>
  </si>
  <si>
    <t>20. โครงการสิ่งสนับสนุนการเรียนรู้สาขาภาษาอังกฤษเพื่อการสื่อสารทางธุรกิจประจำปี 2561</t>
  </si>
  <si>
    <t>62A55209คมส17W01</t>
  </si>
  <si>
    <t>21. โครงการนิเทศนักศึกษาฝึกประสบการณ์วิชาชีพ</t>
  </si>
  <si>
    <t>62A55209คมส17W02</t>
  </si>
  <si>
    <t>22. โครงการเพิ่มประสิทธิภาพการจัดการเรียนการสอนสาขาวิชาสารสนเทศศาสตร์</t>
  </si>
  <si>
    <t>62A55209คมส18W01</t>
  </si>
  <si>
    <t>23. โครงการเสริมสร้างศักยภาพนักศึกษาเพื่อให้มีคุณลักษณะบัณฑิตที่หลักสูตรพึงประสงค์</t>
  </si>
  <si>
    <t>62A55209คมส18W02</t>
  </si>
  <si>
    <t>24. โครงการเสริมสร้างศักยภาพนักศึกษาเพื่อเตรียมความพร้อมเป็นมัคคุเทศก์ทั่วไป (ต่างประเทศ)</t>
  </si>
  <si>
    <t>62A55209คมส19W01</t>
  </si>
  <si>
    <t>25. โครงการส่งเสริมศีลธรรมคุ้มกันยาเสพติด และการเตรียมความพร้อมสู่อาชีพสำหรับนักศึกษารัฐศาสตร์</t>
  </si>
  <si>
    <t>62A55209คมส19W02</t>
  </si>
  <si>
    <t>26. โครงการเรียนรู้นักรบตีนเปิ่มขบวนการเสรีไทยค่าย A</t>
  </si>
  <si>
    <t>62A55209คมส19W03</t>
  </si>
  <si>
    <t>27. โครงการเรียนรู้บุคคลสำคัญในประวัติศาสตร์การเมืองของท้องถิ่น</t>
  </si>
  <si>
    <t>62A55209คมส19W04</t>
  </si>
  <si>
    <t>28. โครงการสิงห์ภูพาน : รัฐศาสตร์ราษฎรเสวนา ประจำปี 2562</t>
  </si>
  <si>
    <t>62A55209คมส20W01</t>
  </si>
  <si>
    <t>29. โครงการการพัฒนาศักยภาพนักศึกษาหลักสูตรวัฒนธรรมศึกษาเพื่อการพัฒนา</t>
  </si>
  <si>
    <t>62A55209คมส09W04</t>
  </si>
  <si>
    <t xml:space="preserve">30. โครงการสนัยสนุนการสร้างสรรค์ผลงานระหว่างประเทศเครือข่ายภูมิภาคลุ่มน้ำโขง ครั้งที่ 2 </t>
  </si>
  <si>
    <t>62A55209ควจ01W01</t>
  </si>
  <si>
    <t>1. โครงการบริหารสำนักงานคณะวิทยาการจัดการ</t>
  </si>
  <si>
    <t>62A55209ควจ01W02</t>
  </si>
  <si>
    <t>2. โครงการพัฒนาสมรรถนะการวิจัยของบุคลากรคณะวิทยาการจัดการ ปีการศึกษา 2561</t>
  </si>
  <si>
    <t>62A55209ควจ02W01</t>
  </si>
  <si>
    <t>3. โครงการแนะแนวการศึกษาต่อคณะวิทยาการจัดการ</t>
  </si>
  <si>
    <t>62A55209ควจ02W02</t>
  </si>
  <si>
    <t>4. โครงการจัดซื้อวัสดุตีพิมพ์เข้าห้องสมุดคณะวิทยาการจัดการ</t>
  </si>
  <si>
    <t>62A55209ควจ11W01</t>
  </si>
  <si>
    <t>5. โครงการการจัดการความรู้คณะวิทยาการจัดการ</t>
  </si>
  <si>
    <t>62A55209ควจ17W01</t>
  </si>
  <si>
    <t>6. โครงการการจัดทำแผนบริหารความเสี่ยงคณะวิทยาการจัดการ</t>
  </si>
  <si>
    <t>62A55209ควจ17W02</t>
  </si>
  <si>
    <t>7. โครงการเพิ่มทักษะการประกันคุณภาพด้วยเครื่องมือ PDCA</t>
  </si>
  <si>
    <t>62A55209คคศ01W01</t>
  </si>
  <si>
    <t>1. โครงการบริหารและจัดการสำนักงานคณบดีคณะครุศาสตร์</t>
  </si>
  <si>
    <t>62A55209คคศ03W01</t>
  </si>
  <si>
    <t>2. โครงการวันเด็กแห่งชาติสาขาวิชาการศึกษาปฐมวัย</t>
  </si>
  <si>
    <t>62A55209คคศ03W02</t>
  </si>
  <si>
    <t>3. โครงการพัฒนาผลงานทางวิชาการอาจารย์ สาขาวิชาการศึกษาปฐมวัย</t>
  </si>
  <si>
    <t>62A55209คคศ03W03</t>
  </si>
  <si>
    <t>4. โครงการศึกษาดูงานเพื่อพัฒนาศักยภาพการเรียนรู้ในศตวรรษที่ 21 สาขาวิชาการศึกษาปฐมวัย</t>
  </si>
  <si>
    <t>62A55209คคศ03W04</t>
  </si>
  <si>
    <t>5. โครงการสัมมนาและปัจฉิมนิเทศสาขาวิชาการศึกษาปฐมวัย</t>
  </si>
  <si>
    <t>62A55209คคศ03W05</t>
  </si>
  <si>
    <t>6. โครงการค่ายอาสาพัฒนาสถานศึกษาระดับอนุบาลในศตวรรษที่ 21 และการให้ความรู้แก่ผู้ปกครอง</t>
  </si>
  <si>
    <t>62A55209คคศ04W01</t>
  </si>
  <si>
    <t>7. โครงการพัฒนาศักยภาพนักศึกษาสาขาวิชาพลศึกษาและวิทยาศาสตร์การกีฬา</t>
  </si>
  <si>
    <t>62A55209คคศ04W02</t>
  </si>
  <si>
    <t>8. โครงการกีฬาต้านยาเสพติด</t>
  </si>
  <si>
    <t>62A55209คคศ05W01</t>
  </si>
  <si>
    <t>9. โครงการการเสริมสร้างศักยภาพนักศึกษาครูเพื่อความเป็นเลิศทางวิชาคณิตศาสตร์ สำหรับการเรียนรู้
   ในศตวรรษที่ 21</t>
  </si>
  <si>
    <t>62A55209คคศ05W02</t>
  </si>
  <si>
    <t>10. โครงการการพัฒนาทักษะวิชาชีพครูสู่กระบวนการเรียนรู้ในโรงเรียน สำหรับนักศึกษาหลักสูตร
     ครุศาสตรบัณฑิต</t>
  </si>
  <si>
    <t>62A55209คคศ05W03</t>
  </si>
  <si>
    <t>11. โครงการเตรียมความพร้อมนักศึกษาสู่ครูมืออาชีพ สำหรับนักศึกษาหลักสูตรครุศาสตรบัณฑิต 
     สาขาวิชาคณิตศาสตร์</t>
  </si>
  <si>
    <t>62A55209คคศ05W04</t>
  </si>
  <si>
    <t>12. โครงการส่งเสริมการเป็นนักศึกษาครูอันพึงประสงค์ สำหรับนักศึกษาหลักสูตรครุศาสตรบัณฑิต 
     สาขาวิชาคณิตศาสตร์</t>
  </si>
  <si>
    <t>62A55209คคศ06W01</t>
  </si>
  <si>
    <t>13. โครงการค่ายภาษาอังกฤษเพื่อการสื่อสาร สาขาวิชาการสอนภาษาอังกฤษ คณะครุศาสตร์</t>
  </si>
  <si>
    <t>62A55209คคศ06W02</t>
  </si>
  <si>
    <t>14. โครงการปฏิบัติธรรมนำชีวิต นักศึกษาหลักสูตร ค.บ. ภาษาอังกฤษ</t>
  </si>
  <si>
    <t>62A55209คคศ06W03</t>
  </si>
  <si>
    <t>15. โครงการส่งเสริมคุณลักษณะบัณฑิต หลักสูตรครุศาสตรบัณฑิต สาขาวิชาภาษาอังกฤษ</t>
  </si>
  <si>
    <t>62A55209คคศ06W04</t>
  </si>
  <si>
    <t>16. โครงการส่งเสริมการเป็นชุมชนวิชาชีพครูภาษาอังกฤษ คณะครุศาสตร์ มหาวิทยาลัยราชภัฏสกลนคร</t>
  </si>
  <si>
    <t>62A55209คคศ07W01</t>
  </si>
  <si>
    <t>17. โครงการพัฒนาศักยภาพบุคลากรสาขาวิชาสังคมศึกษา ประจำปีการศึกษา 2561</t>
  </si>
  <si>
    <t>62A55209คคศ07W02</t>
  </si>
  <si>
    <t>18. โครงการพัฒนาทักษะวิชาชีพครูสังคมศึกษา ร่วมกับบุคลากรทางการศึกษา</t>
  </si>
  <si>
    <t>62A55209คคศ07W03</t>
  </si>
  <si>
    <t>19. โครงการการจัดการเรียนรู้สังคมศึกษาอย่างบูรณาการเพื่อส่งเสริมทักษะในศตวรรษที่ 21</t>
  </si>
  <si>
    <t>62A55209คคศ07W04</t>
  </si>
  <si>
    <t>20. โครงการเปิดบ้านสังคมศึกษา (สัญจร) มุ่งพัฒนาทักษะแห่งศตวรรษที่ 21 ปีการศึกษา 2561</t>
  </si>
  <si>
    <t>62A55209คคศ08W01</t>
  </si>
  <si>
    <t>21. โครงการสัมมนาทางวิชาการ</t>
  </si>
  <si>
    <t>62A55209คคศ08W02</t>
  </si>
  <si>
    <t>22. โครงการสรรสร้างครูภาษาไทย สร้างสรรค์ก้าวไกลสู่ศตวรรษที่ 21 ประจำปีการศึกษา 2561</t>
  </si>
  <si>
    <t>62A55209คคศ08W03</t>
  </si>
  <si>
    <t>23. โครงการพัฒนาศักยภาพนักศึกษาสาขาวิชาการสอนภาษาไทย</t>
  </si>
  <si>
    <t>62A55209คคศ08W04</t>
  </si>
  <si>
    <t>24. โครงการเปิดโลกทัศน์ห้องเรียน 360 องศา</t>
  </si>
  <si>
    <t>62A55209คคศ09W01</t>
  </si>
  <si>
    <t>25. โครงการพัฒนาศักยภาพนักศึกษาในศตวรรษที่ 21 หลักสูตรครุศาสตรบัณฑิต สาขาวิชาวิทยาศาสตร์</t>
  </si>
  <si>
    <t>62A55209คคศ09W02</t>
  </si>
  <si>
    <t>26. โครงการค่ายวิทยาศาสตร์บริการวิชาการแก่สังคม และทำนุบำรุงศิลปวัฒนธรรม</t>
  </si>
  <si>
    <t>62A55209คคศ09W03</t>
  </si>
  <si>
    <t>27. โครงการอบรมการเขียนแผนการจัดการเรียนรู้ วิจัย และการวัดประเมินผล หลักสูตรครุศาสตรบัณฑิต 
     สาขาวิชาวิทยาศาสตร์(ปีการศึกษา 2561)</t>
  </si>
  <si>
    <t>62A55209คคศ21W01</t>
  </si>
  <si>
    <t>28. โครงการจัดหาสื่อทางการเรียนรู้การศึกษาพิเศษและภาษาอังกฤษ</t>
  </si>
  <si>
    <t>62A55209คคศ21W02</t>
  </si>
  <si>
    <t>29. โครงการภาษาอังกฤษเข้มแข็งบูรณาการสู่ชุมชน</t>
  </si>
  <si>
    <t>62A55209คคศ21W03</t>
  </si>
  <si>
    <t>30. โครงการพัฒนาศักยภาพอาจารย์หลักสูตรการศึกษาพิเศษและภาษาอังกฤษเข้าสู่อาเซียน</t>
  </si>
  <si>
    <t>62A55209คคศ21W04</t>
  </si>
  <si>
    <t>31. โครงการบูรณาการสัมมนาวิชาการการศึกษาพิเศษและภาษาอังกฤษเพื่อการเรียนรู้ทักษะวิชาการวิชาชีพ</t>
  </si>
  <si>
    <t>62A55209คคศ21W05</t>
  </si>
  <si>
    <t>32. โครงการบริการวิชาการและส่งเสริมทักษะด้านการศึกษาพิเศษ</t>
  </si>
  <si>
    <t>62A55209คคศ22W01</t>
  </si>
  <si>
    <t>33. โครงการศึกษาดูงานสาขาวิชานวัตกรรมและคอมพิวเตอร์ศึกษา</t>
  </si>
  <si>
    <t>62A55209คคศ22W02</t>
  </si>
  <si>
    <t>34. โครงการมดไต่ขอนนักพัฒนา สาขาวิชานวัตกรรมและคอมพิวเตอร์ศึกษา</t>
  </si>
  <si>
    <t>62A55209คคศ22W03</t>
  </si>
  <si>
    <t>35. โครงการค่ายคุณธรรม จริยธรรม</t>
  </si>
  <si>
    <t>62A55209คคศ22W04</t>
  </si>
  <si>
    <t>36. โครงการค่ายคอมพิวเตอร์สัมพันธ์</t>
  </si>
  <si>
    <t>62A55209คคศ22W05</t>
  </si>
  <si>
    <t>37. โครงการส่งเสริมสร้างทักษะการเรียนรู้ในศตวรรษที่ 21</t>
  </si>
  <si>
    <t>62A55209คคศ22W06</t>
  </si>
  <si>
    <t>38. โครงการการพัฒนาระบบสารสนเทศในรูปแบบชุมชนแห่งการเรียนรู้ทางวิชาชีพ (Professional
     Learning Community) เพื่อฝึกความเป็นครูผู้ส่งเสริมการสร้างสรรค์นวัตกรรมให้แก่นักเรียน
     ประจำปีการศึกษา 2561</t>
  </si>
  <si>
    <t>62A55209คคศ24W01</t>
  </si>
  <si>
    <t>39. โครงการจัดการเรียนการสอนหลักสูตรครุศาสตรบัณฑิต สาขาวิชาเกษตรศาสตร์</t>
  </si>
  <si>
    <t>62A55209คคศ25W01</t>
  </si>
  <si>
    <t>40. โครงการการบริหารจัดการสาขาวิชาอุตสาหกรรมศิลป์และเทคโนโลยี ประจำปีงบประมาณ พ.ศ. 2562</t>
  </si>
  <si>
    <t>62A55209คคศ28W01</t>
  </si>
  <si>
    <t>41. โครงการอบรมทักษะการเขียนแผนการจัดการเรียนรู้ การวิจัย และการวัดผลประเมินผลนักศึกษา
     หลักสูตรครุศาสตรบัณฑิต สาขาวิชาคหกรรมศาสตร์ ครั้งที่ 2</t>
  </si>
  <si>
    <t>62A55209คคศ28W02</t>
  </si>
  <si>
    <t>42. โครงการพัฒนาคุณลักษณะบัณฑิตสาขาวิชาคหกรรมศาสตร์</t>
  </si>
  <si>
    <t>2015539002110000</t>
  </si>
  <si>
    <t>2302639002110000</t>
  </si>
  <si>
    <t>62A55209กกง05W01</t>
  </si>
  <si>
    <t>2015539002110001</t>
  </si>
  <si>
    <t>2302639002110001</t>
  </si>
  <si>
    <t>1. ชุดครุภัณฑ์สำนักงานคณะครุศาสตร์สารสนเทศสำหรับวิชาชีพครู ตำบลธาตุเชิงชุม อำเภอเมืองสกลนคร
   จังหวัดสกลนคร</t>
  </si>
  <si>
    <t>2015539002110002</t>
  </si>
  <si>
    <t>2302639002110002</t>
  </si>
  <si>
    <t>2. ชุดครุภัณฑ์ห้องปฏิบัติการศาลจำลอง ตำบลธาตุเชิงชุม อำเภอเมืองสกลนคร จังหวัดสกลนคร</t>
  </si>
  <si>
    <t>2015539002110003</t>
  </si>
  <si>
    <t>2302639002110003</t>
  </si>
  <si>
    <t>3. ชุดครุภัณฑ์เพื่อพัฒนากิจกรรมนักศึกษา ตำบลธาตุเชิงชุม อำเภอเมืองสกลนคร จังหวัดสกลนคร</t>
  </si>
  <si>
    <t>2015539002110004</t>
  </si>
  <si>
    <t>2302639002110004</t>
  </si>
  <si>
    <t>4. ชุดครุภัณฑ์จัดการเรียนการสอนด้านนิเทศศาสตร์ ตำบลธาตุเชิงชุม อำเภอเมืองสกลนคร จังหวัดสกลนคร</t>
  </si>
  <si>
    <t>2015539002110005</t>
  </si>
  <si>
    <t>2302639002110005</t>
  </si>
  <si>
    <t>5. ชุดครุภัณฑ์เก้าอี้ห้องประชุมตำบลธาตุเชิงชุม อำเภอเมืองสกลนคร จังหวัดสกลนคร</t>
  </si>
  <si>
    <t>2015539002120000</t>
  </si>
  <si>
    <t>2302639002120000</t>
  </si>
  <si>
    <t>2015539002120001</t>
  </si>
  <si>
    <t>2302639002120001</t>
  </si>
  <si>
    <t>1.ชุดครุภัณฑ์ประจำศูนย์ส่งเสริมเพื่อพัฒนาความสามารถทางภาษาอังกฤษสำหรับ นักศึกษาคณะครุศาสตร์
  ตำบลธาตุเชิงชุม อำเภอเมืองสกลนคร จังหวัดสกลนคร</t>
  </si>
  <si>
    <t>2015539002120002</t>
  </si>
  <si>
    <t>2302639002120002</t>
  </si>
  <si>
    <t>2. ชุดครุภัณฑ์ห้องเรียนรู้ภาษาสำหรับศตวรรษ 21 ตำบลธาตุเชิงชุม อำเภอเมืองสกลนคร จังหวัดสกลนคร</t>
  </si>
  <si>
    <t>2015539002120003</t>
  </si>
  <si>
    <t>2302639002120003</t>
  </si>
  <si>
    <t>3. ชุดครุภัณฑ์จัดการเรียนการสอนคณะวิทยาการจัดการ ตำบลธาตุเชิงชุม อำเภอเมืองสกลนคร
    จังหวัดสกลนคร</t>
  </si>
  <si>
    <t>2015539002120004</t>
  </si>
  <si>
    <t>2302639002120004</t>
  </si>
  <si>
    <t>4. ชุดครุภัณฑ์พัฒนาเครือข่ายไร้สายสำหรับจัดการเรียนการสอน ตำบลธาตุเชิงชุม อำเภอเมืองสกลนคร
    จังหวัดสกลนคร</t>
  </si>
  <si>
    <t>2015539002120005</t>
  </si>
  <si>
    <t>2302639002120005</t>
  </si>
  <si>
    <t>5. ชุดครุภัณฑ์ประกอบคารอเนกประสงค์ ตำบลธาตุเชิงชุม อำเภอเมืองสกลนคร จังหวัดสกลนคร</t>
  </si>
  <si>
    <t>2015539002410000</t>
  </si>
  <si>
    <t>2302639002410000</t>
  </si>
  <si>
    <t>62A55209กกง05W02</t>
  </si>
  <si>
    <t>2015539002410001</t>
  </si>
  <si>
    <t>2302639002410001</t>
  </si>
  <si>
    <t>1. ค่าปรับปรุงอาคารปฏิบัติการปติมากรรมคอนกรีตเสริมเหล็กชั้นเดียว ตำบลธาตุเชิงชุม 
   อำเภอเมืองสกลนคร จังหวัดสกลนคร</t>
  </si>
  <si>
    <t>2015539002410002</t>
  </si>
  <si>
    <t>2302639002410002</t>
  </si>
  <si>
    <t>2. ค่าปรับปรุงพื้นที่โรงจอดรถอาจารย์สาขาศิลปกรรม ตำบลธาตุเชิงชุม อำเภอเมืองสกลนคร จังหวัดสกลนคร</t>
  </si>
  <si>
    <t>2015539002410003</t>
  </si>
  <si>
    <t>2302639002410003</t>
  </si>
  <si>
    <t>3. ค่าปรับปรุงอาคารคณะมนุษยศาสตร์และสังคมศาสตร์ ตำบลธาตุเชิงชุม อำเภอเมืองสกลนคร 
   จังหวัดสกลนคร</t>
  </si>
  <si>
    <t>2015539002410004</t>
  </si>
  <si>
    <t>2302639002410004</t>
  </si>
  <si>
    <t>4. ค่าปรับปรุงห้องเรียนคุณภาพคณะวิทยาการจัดการ ตำบลธาตุเชิงชุม อำเภอเมืองสกลนคร จังหวัดสกลนคร</t>
  </si>
  <si>
    <t>2015539002410005</t>
  </si>
  <si>
    <t>2302639002410005</t>
  </si>
  <si>
    <t>5. ค่าก่อสร้างทางวิ่งผิวแอสฟัลท์ติกคอนกรีตเพื่อสุขภาพ ตำบลธาตุเชิงชุม อำเภอเมืองสกลนคร
   จังหวัดสกลนคร</t>
  </si>
  <si>
    <t>2015539002410006</t>
  </si>
  <si>
    <t>2302639002410006</t>
  </si>
  <si>
    <t>6. ก่อสร้างบ้านพักนักศึกษาทานตะวัน ตำบลธาตุเชิงชุม อำเภอเมืองสกลนคร จังหวัดสกลนคร</t>
  </si>
  <si>
    <t>2015539002410007</t>
  </si>
  <si>
    <t>2302639002410007</t>
  </si>
  <si>
    <t>7. ก่อสร้างโรงผลิตปุ๋ยอินทรีย์ และเรือนเพาะชำ ตำบลธาตุเชิงชุม อำเภอเมืองสกลนคร จังหวัดสกลนคร</t>
  </si>
  <si>
    <t>2015539002410008</t>
  </si>
  <si>
    <t>2302639002410008</t>
  </si>
  <si>
    <t>8. ค่าปรับปรุงอาคารศูนย์ รปภ.และลานจอดรถ ตำบลธาตุเชิงชุม อำเภอเมืองสกลนคร จังหวัดสกลนคร</t>
  </si>
  <si>
    <t>2015539002410009</t>
  </si>
  <si>
    <t>2302639002410009</t>
  </si>
  <si>
    <t>9. ค่าปรับปรุงหลังคาคลุมเพดานอาคารเรียนฝ่ายปฐมวัย ตำบลธาตุเชิงชุม อำเภอเมืองสกลนคร
    จังหวัดสกลนคร</t>
  </si>
  <si>
    <t>2015539002410010</t>
  </si>
  <si>
    <t>2302639002410010</t>
  </si>
  <si>
    <t>10. ค่าปรับปรุงระบบประปาและสุขาภิบาลหอพักเอราวัณ ตำบลธาตุเชิงชุม อำเภอเมืองสกลนคร
     จังหวัดสกลนคร</t>
  </si>
  <si>
    <t>2015539002420001</t>
  </si>
  <si>
    <t>2302639002420001</t>
  </si>
  <si>
    <t>11. ค่าปรับปรุงอาคารศูนย์ฝึกประสบการณ์วิชาชีพภูพานเพลซ ตำบลธาตุเชิงชุม อำเภอเมืองสกลนคร
     จังหวัดสกลนคร</t>
  </si>
  <si>
    <t>2015539002700001</t>
  </si>
  <si>
    <t>2302639002700001</t>
  </si>
  <si>
    <t>62A55209กกง01W01</t>
  </si>
  <si>
    <t>1. โครงการค่าใช้จ่ายในการประกันคุณภาพการศึกษา</t>
  </si>
  <si>
    <t>62A55210กกง01W01</t>
  </si>
  <si>
    <t>2. โครงการประกันคุณภาพการศึกษา กองกลาง สำนักงานอธิการบดี</t>
  </si>
  <si>
    <t>62A55209คคศ29W01</t>
  </si>
  <si>
    <t>3. โครงการพัฒนางานประกันคุณภาพการศึกษา คณะครุศาสตร์</t>
  </si>
  <si>
    <t>62A55209คทก01W01</t>
  </si>
  <si>
    <t>4. โครงการประกันคุณภาพการศึกษา คณะเทคโนโลยีการเกษตร</t>
  </si>
  <si>
    <t>62A55210คทอ01W01</t>
  </si>
  <si>
    <t>5. โครงการพัฒนางานประกันคุณภาพการศึกษา คณะเทคโนโลยีอุตสาหกรรม</t>
  </si>
  <si>
    <t>62A55210คมส01W01</t>
  </si>
  <si>
    <t>6. โครงการสนับสนุนการพัฒนาระบบการประกันคุณภาพการศึกษา คณะมนุษยศาสตร์และสังคมศาสตร์</t>
  </si>
  <si>
    <t>62A55209ควจ01W03</t>
  </si>
  <si>
    <t>7. โครงการพัฒนางานประกันคุณภาพการศึกษา คณะวิทยาการจัดการ</t>
  </si>
  <si>
    <t>62A55209ควท01W01</t>
  </si>
  <si>
    <t>8. โครงการสนับสนุนงานประกันคุณภาพการศึกษา คณะวิทยาศาสตร์และเทคโนโลยี</t>
  </si>
  <si>
    <t>62A55209คบว01W01</t>
  </si>
  <si>
    <t>9. โครงการงานประกันคุณภาพการศึกษา (บัณฑิตวิทยาลัย)</t>
  </si>
  <si>
    <t>บัณฑิตวิทยาลัย</t>
  </si>
  <si>
    <t>62A55210สวพ01W01</t>
  </si>
  <si>
    <t>10. โครงการงานประกันคุณภาพการศึกษา สถาบันวิจัยและพัฒนา</t>
  </si>
  <si>
    <t>62A55210สสท01W01</t>
  </si>
  <si>
    <t>11. โครงการส่งเสริมงานประกันคุณภาพการศึกษาของสำนักส่งเสริมวิชาการและงานทะเบียน</t>
  </si>
  <si>
    <t>62A55210สภศ01W01</t>
  </si>
  <si>
    <t>12. โครงการการพัฒนาองค์กรและการประกันคุณภาพ</t>
  </si>
  <si>
    <t>สถาบันภาษา ศิลปะและวัฒนธรรม</t>
  </si>
  <si>
    <t>62A55209สวท01W01</t>
  </si>
  <si>
    <t>13. โครงการการประกันคุณภาพการศึกษา สำนักวิทยบริการและเทคโนโลยีสารสนเทศ</t>
  </si>
  <si>
    <t>สำนักวิทยบริการและเทคโนโลยีสารสนเทศ</t>
  </si>
  <si>
    <t>230264700N8509</t>
  </si>
  <si>
    <t>2015539003</t>
  </si>
  <si>
    <t>2302639003</t>
  </si>
  <si>
    <t>กิจกรรมหลัก : เผยแพร่ความรู้และบริการวิชาการ  (230264700N8508)</t>
  </si>
  <si>
    <t>ผลผลิต : ผลงานการให้บริการวิชาการ  (2302639003)</t>
  </si>
  <si>
    <t>2015539003700001</t>
  </si>
  <si>
    <t>2302639003700001</t>
  </si>
  <si>
    <t>ค่าใช้จ่ายในโครงการอนุรักษ์พันธุกรรมพืชอันเนื่องมาจากพระราชดำริ สมเด็จพระเทพรัตนราชสุดา ฯ สยามบรมราชกุมารี (อพ.สธ.)</t>
  </si>
  <si>
    <t>62A55311ควท01W01</t>
  </si>
  <si>
    <t>1. โครงการศึกษาการเตรียมเนื้อครามเพื่อใช้ในการย้อมคราม</t>
  </si>
  <si>
    <t>62A55311ควท01W02</t>
  </si>
  <si>
    <t>2. โครงการกิจกรรมต้านออกซิเดชันของทรัพยากรชีวภาพรอบหนองหาร จังหวัดสกลนคร</t>
  </si>
  <si>
    <t>62A55311ควท01W03</t>
  </si>
  <si>
    <t>3. โครงการรวบรวมข้อมูลสิ่งบ่งชี้ทางภูมิศาสตร์ (GI) ครามสกลนคร</t>
  </si>
  <si>
    <t>62A55311ควท01W04</t>
  </si>
  <si>
    <t>4. โครงการการศึกษาวัฒนธรรมบริโภคกับการใช้ภูมิปัญญาท้องถิ่นด้านสมุนไพรในการดูแลสุขภาพของ
   ประชาชน จังหวัดสกลนคร</t>
  </si>
  <si>
    <t>62A55311ควท01W05</t>
  </si>
  <si>
    <t>5. โครงการการดำเนินงาน อพ.สธ. มหาวิทยาลัยราชภัฏสกลนคร</t>
  </si>
  <si>
    <t>62A55311ควท01W06</t>
  </si>
  <si>
    <t>6. โครงการสนับสนุนองกรค์ปกครองส่วนท้องถิ่นเข้าร่วมสนองพระราชดำริ อพ.สธ. ในงานสำรวจ
   และจัดทำฐานทรัพยากรท้องถิ่น</t>
  </si>
  <si>
    <t>62A55311ควท05W01</t>
  </si>
  <si>
    <t>7. โครงการสำรวจเก็บรวบรวมทรัพยากรกายภาพ ชีวภาพ วัฒนธรรม และภูมิปัญญาท้องถิ่นใน
   จังหวัดสกลนคร</t>
  </si>
  <si>
    <t>62A55311ควจ01W01</t>
  </si>
  <si>
    <t>8. โครงการหมอนครามสมุนไพรแห่งเมืองพฤกษเวชนคร</t>
  </si>
  <si>
    <t>62A55311ควจ01W02</t>
  </si>
  <si>
    <t>9. โครงการผลิตภัณฑ์ครามสุขภาพ</t>
  </si>
  <si>
    <t>62A55311คมส01W01</t>
  </si>
  <si>
    <t>10. โครงการ คราม สืบสาน แบ่งปัน สร้างสรรค์ เรียนรู้ (กรอบการเรียนรู้ทรัพยากร)</t>
  </si>
  <si>
    <t>62A55311คทอ01W01</t>
  </si>
  <si>
    <t>11. โครงการระบบสารสนเทศภูมิศาสตร์ของครามในจังหวัดสกลนคร กรณีวิสาหกิจชุมชนกลุ่มทอผ้า
     ย้อมครามและสีธรรมชาติบ้านกุดเรือใหญ่</t>
  </si>
  <si>
    <t>62A55311คทก01W01</t>
  </si>
  <si>
    <t>12. โครงการการชักนำให้เกิดโพลีพลอยด์เพื่อเพิ่มความทนเค็มในข้าวพันธ์ุพื้นเมือง (Oryza sativa L) 
     ของสกลนคร เพื่อสนองพระราชดำริในโครงการอนุรักษ์พันธุกรรมพืช อันเนื่องมาจากพระราชดำริ</t>
  </si>
  <si>
    <t>62A55311ควท16W01</t>
  </si>
  <si>
    <t>13. โครงการประโยชน์จากใบครามในการยับยั้งเชื้อก่อสิว เพื่อพัฒนาเป็นผลิตภัณฑ์น้ำใส</t>
  </si>
  <si>
    <t>62A55311คคศ01W01</t>
  </si>
  <si>
    <t>14. โครงการสวนพฤกษศาสตร์โรงเรียน</t>
  </si>
  <si>
    <t>62A55311สภศ01W01</t>
  </si>
  <si>
    <t>15. โครงการ ข้าว มิติแห่งจิตวิญญาณสืบสานวัฒนธรรมท้องถิ่น</t>
  </si>
  <si>
    <t>230264700N9125</t>
  </si>
  <si>
    <t>201534004</t>
  </si>
  <si>
    <t>230264004</t>
  </si>
  <si>
    <t>กิจกรรมหลัก : สืบสานและอนุรักษ์ศิลปวัฒนธรรม (230264700M3942)</t>
  </si>
  <si>
    <t>ผลผลิต : ผลงานทำนุบำรุงศิลป วัฒนธรรม (2302643004)</t>
  </si>
  <si>
    <t>2015539004700001</t>
  </si>
  <si>
    <t>2302639004700001</t>
  </si>
  <si>
    <t>ค่าใช้จ่ายในการสืบสานศิลปวัฒนธรรม</t>
  </si>
  <si>
    <t>62A55412สภศ01W01</t>
  </si>
  <si>
    <t>1. โครงการลอยพระประทีปสิบสองเพ็งไทสกล ประจำปี 2561</t>
  </si>
  <si>
    <t>62A55412สภศ01W02</t>
  </si>
  <si>
    <t>2. โครงการส่งเสริมวัฒนธรรมการแต่งกายเพื่อพัฒนาบุคลิกภาพและสร้างภาพลักษณ์องค์กร</t>
  </si>
  <si>
    <t>62A55412สภศ01W03</t>
  </si>
  <si>
    <t>3. โครงการบริหารจัดการพิพิธภัณฑ์เมืองสกลนคร</t>
  </si>
  <si>
    <t>62A55412สภศ03W01</t>
  </si>
  <si>
    <t>4. โครงการธรรมสัญจร</t>
  </si>
  <si>
    <t>62A55412กพน01W01</t>
  </si>
  <si>
    <t>5. โครงการคนรุ่นใหม่สืบทอดประเพณีการแข่งขันเรือยาวท้องถิ่นปลอดยาเสพติด</t>
  </si>
  <si>
    <t>62A55412สภศ03W03</t>
  </si>
  <si>
    <t>6. โครงการอบรมเชิงปฏิบัติการพุทธธรรมกรรมฐานระหว่างพรรษากาล</t>
  </si>
  <si>
    <t>62A55412สภศ04W01</t>
  </si>
  <si>
    <t>7. โครงการเสวนาวิชาการ ปั่นฝ้าย สืบสายบุญ จุลกฐิน ปี 2562</t>
  </si>
  <si>
    <t>62A55412สภศ04W02</t>
  </si>
  <si>
    <t>8. โครงการส่งเสริมเผยแพร่แลกเปลี่ยนศิลปวัฒนธรรมอุดมศึกษา</t>
  </si>
  <si>
    <t>62A55412สภศ04W03</t>
  </si>
  <si>
    <t>9. โครงการมาฆบูชาเสวนา ประจำปี 2562</t>
  </si>
  <si>
    <t>62A55412สภศ04W04</t>
  </si>
  <si>
    <t>10. โครงการส่งเสริมประเพณีสงกรานต์และวันผู้สูงอายุ</t>
  </si>
  <si>
    <t>62A55413สภศ04W01</t>
  </si>
  <si>
    <t>11. โครงการถนนสายวัฒนธรรมสร้างเสริมชีวิตนักศึกษา</t>
  </si>
  <si>
    <t>62A55412สภศ04W06</t>
  </si>
  <si>
    <t>12. โครงการสืบสานประเพณีออกพรรษาแห่ปราสาทผึ้ง ประจำปี 2562</t>
  </si>
  <si>
    <t>62A55412กพน01W02</t>
  </si>
  <si>
    <t>13. โครงการสืบสานประเพณีลอยกระทงมหาวิทยาลัยราชภัฏสกลนครประจำปี พ.ศ. 2562</t>
  </si>
  <si>
    <t>230264700N9126</t>
  </si>
  <si>
    <t>201539004</t>
  </si>
  <si>
    <t>230269004</t>
  </si>
  <si>
    <t>กิจกรรมหลัก : ส่งเสริมการทำนุบำรุงศิลปวัฒนธรรม (230264700N9126)</t>
  </si>
  <si>
    <t>ผลผลิต : ผลงานทำนุบำรุงศิลป วัฒนธรรม (230269004)</t>
  </si>
  <si>
    <t>2015539004700002</t>
  </si>
  <si>
    <t>2302639004700002</t>
  </si>
  <si>
    <t>ค่าใช้จ่ายโครงการการอนุรักษ์วัฒนธรรมท้องถิ่นและโครงการทำนุบำรุงศิลปวัฒนธรรม</t>
  </si>
  <si>
    <t>62A55413สภศ03W01</t>
  </si>
  <si>
    <t>1. โครงการเตรียมความพร้อมงานมหกรรมภูมิปัญญาพื้นบ้านมูนมังอีสาน</t>
  </si>
  <si>
    <t>62A55412สภศ04W05</t>
  </si>
  <si>
    <t>2. โครงการสัปดาห์วันวิสาขบูชา ประจำปี 2562</t>
  </si>
  <si>
    <t>62A55412คมส01W01</t>
  </si>
  <si>
    <t>3. โครงการลานวัฒนธรรมมนุษยศาสตร์ ครั้งที่ 4</t>
  </si>
  <si>
    <t>62A55412คทอ12W01</t>
  </si>
  <si>
    <t>4. โครงการวันครอบครัวอุตสาหกรรมทำนุบำรุงศิลปวัฒนธรรม สืบสานภูมิปัญญาและรักษาสิ่งแวดล้อม</t>
  </si>
  <si>
    <t>62A55412สภศ03W02</t>
  </si>
  <si>
    <t>5. โครงการราชภัฏยาตราสมมาพระธาตุ</t>
  </si>
  <si>
    <t>62A55412สภศ06W01</t>
  </si>
  <si>
    <t>6. โครงการเสริมสร้างการศึกษากลุ่มชาติพันธุ์โส้(ทะวืง) ตำบลปทุมวาปี อำเภอส่องดาว จังหวัดสกลนคร</t>
  </si>
  <si>
    <t>62A55413คทอ12W01</t>
  </si>
  <si>
    <t>7. โครงการอนุรักษ์วัฒนธรรมปราสาทผึ้ง</t>
  </si>
  <si>
    <t>62A55413คทก03W01</t>
  </si>
  <si>
    <t>8. โครงการ ส่งเสริมนักศึกษาในการแปรรูปผ้าย้อมครามด้วยเทคนิคมัดย้อมแบบชิโบริ ครั้งที่2</t>
  </si>
  <si>
    <t>62A55413คทก12W01</t>
  </si>
  <si>
    <t>9. โครงการเกษตรสืบสานศิลปวัฒนธรรม</t>
  </si>
  <si>
    <t>62A55412คทก13W01</t>
  </si>
  <si>
    <t>10. โครงการพืชศาสตร์สืบสานวัฒนธรรมประเพณีการเกษตร : ข้าวคือวัฒนธรรม</t>
  </si>
  <si>
    <t>62A55413คทก14W01</t>
  </si>
  <si>
    <t>11. โครงการทำบุญสืบสานประเพณีขอขมาบูชาครูใหญ่สัตวศาสตร์</t>
  </si>
  <si>
    <t>62A55413คทก14W02</t>
  </si>
  <si>
    <t>12. โครงการอบรมเชิงปฏิบัติการการใช้สมุนไพรพื้นบ้านในการรักษาสัตว์</t>
  </si>
  <si>
    <t>62A55412คทก15W01</t>
  </si>
  <si>
    <t>13. โครงการสืบสานภูมิปัญญาและทำนุบำรุงศิลปวัฒนธรรมการทำเครื่องมือประมงพื้นบ้าน</t>
  </si>
  <si>
    <t>62A55413คทก16W01</t>
  </si>
  <si>
    <t>14. โครงการสืบสานภูมิปัญญาอาหารพื้นบ้านอีสาน</t>
  </si>
  <si>
    <t>62A55413ควจ12W01</t>
  </si>
  <si>
    <t>15. โครงการวัฒนธรรมอาหารอีสานสู่ครัวโลก การแข่งขันประกวดสำตำลีลา</t>
  </si>
  <si>
    <t>62A55412ควท01W01</t>
  </si>
  <si>
    <t>16. โครงการอนุรักษ์สืบทอดประเพณีและวัฒนธรรมอันดีงาม คณะวิทยาศาสตร์และเทคโนโลยี</t>
  </si>
  <si>
    <t>62A55412คคศ17W01</t>
  </si>
  <si>
    <t>17. โครงการทำนุบำรุงศิลปะและวัฒนธรรมท้องถิ่น คณะครุศาสตร์</t>
  </si>
  <si>
    <t>62A55413กพน01W01</t>
  </si>
  <si>
    <t>18. โครงการสัมมนาเชิงปฏิบัติการผู้นำนักศึกษา มีจิตสาธารณะอย่างมืออาชีพ ปีการศึกษา พ.ศ. 2562</t>
  </si>
  <si>
    <t>หมายเหตุ  ** แหล่งของเงินจะแบ่งตามงบประมาณรายจ่าย ดังนี้</t>
  </si>
  <si>
    <t>เงินเดือน</t>
  </si>
  <si>
    <t xml:space="preserve">6211210   ค่าตอบแทน                                                 </t>
  </si>
  <si>
    <t>รวมงบประมาณทั้งสิ้น</t>
  </si>
  <si>
    <t>ค่าจ้างประจำ</t>
  </si>
  <si>
    <t xml:space="preserve">6211220   ค่าใช้สอย                                                   </t>
  </si>
  <si>
    <t>ค่าจ้างชั่วคราว</t>
  </si>
  <si>
    <t xml:space="preserve">6211230   ค่าวัสดุ                                                       </t>
  </si>
  <si>
    <t>ค่าจ้างลูกจ้างสัญญาจ้าง</t>
  </si>
  <si>
    <t xml:space="preserve">6211240   ค่าสาธารณูปโภค                                       </t>
  </si>
  <si>
    <t>ค่าตอบแทนพนักงานราชการ</t>
  </si>
  <si>
    <t>6211310   ครุภัณฑ์</t>
  </si>
  <si>
    <t>6211320   ที่ดิน สิ่งก่อสร้าง</t>
  </si>
  <si>
    <t>6211410   เงินอุดหนุนทั่วไป</t>
  </si>
  <si>
    <t>6211420   เงินอุดหนุนเฉพาะกิจ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</si>
</sst>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_-* #,##0_-;\-* #,##0_-;_-* &quot;-&quot;??_-;_-@"/>
    <numFmt numFmtId="188" formatCode="_-* #,##0.00_-;\-* #,##0.00_-;_-* &quot;-&quot;??_-;_-@_-"/>
    <numFmt numFmtId="189" formatCode="_-* #,##0_-;\-* #,##0_-;_-* &quot;-&quot;??_-;_-@_-"/>
    <numFmt numFmtId="190" formatCode="_(* #,##0_);_(* \(#,##0\);_(* &quot;-&quot;??_);_(@_)"/>
    <numFmt numFmtId="191" formatCode="_-* #,##0.00_-;\-* #,##0.00_-;_-* &quot;-&quot;??_-;_-@"/>
  </numFmts>
  <fonts count="17" x14ac:knownFonts="1">
    <font>
      <sz val="10"/>
      <color rgb="FF000000"/>
      <name val="Arial"/>
    </font>
    <font>
      <b/>
      <sz val="14"/>
      <name val="TH SarabunPSK"/>
      <family val="2"/>
    </font>
    <font>
      <sz val="10"/>
      <name val="Arial"/>
      <family val="2"/>
    </font>
    <font>
      <sz val="12"/>
      <color rgb="FF2F2F2F"/>
      <name val="Segoe UI"/>
      <family val="2"/>
    </font>
    <font>
      <sz val="14"/>
      <name val="TH SarabunPSK"/>
      <family val="2"/>
    </font>
    <font>
      <b/>
      <u/>
      <sz val="14"/>
      <name val="TH SarabunPSK"/>
      <family val="2"/>
    </font>
    <font>
      <sz val="14"/>
      <color rgb="FF000000"/>
      <name val="TH SarabunPSK"/>
      <family val="2"/>
    </font>
    <font>
      <sz val="10"/>
      <color rgb="FF000000"/>
      <name val="Arial"/>
      <family val="2"/>
    </font>
    <font>
      <b/>
      <sz val="14"/>
      <color rgb="FF000000"/>
      <name val="TH SarabunPSK"/>
      <family val="2"/>
    </font>
    <font>
      <sz val="14"/>
      <color theme="1"/>
      <name val="TH SarabunPSK"/>
      <family val="2"/>
    </font>
    <font>
      <b/>
      <sz val="10"/>
      <color rgb="FF000000"/>
      <name val="Arial"/>
      <family val="2"/>
    </font>
    <font>
      <b/>
      <sz val="14"/>
      <color theme="1"/>
      <name val="TH SarabunPSK"/>
      <family val="2"/>
    </font>
    <font>
      <sz val="14"/>
      <color rgb="FFFF0000"/>
      <name val="TH SarabunPSK"/>
      <family val="2"/>
    </font>
    <font>
      <sz val="15"/>
      <color rgb="FF000000"/>
      <name val="TH SarabunPSK"/>
      <family val="2"/>
    </font>
    <font>
      <sz val="16"/>
      <name val="TH SarabunPSK"/>
      <family val="2"/>
    </font>
    <font>
      <b/>
      <sz val="10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rgb="FFB6DDE8"/>
        <bgColor rgb="FFB6DDE8"/>
      </patternFill>
    </fill>
  </fills>
  <borders count="1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 style="thin">
        <color indexed="64"/>
      </right>
      <top style="thin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 style="thin">
        <color indexed="64"/>
      </right>
      <top style="dotted">
        <color rgb="FF000000"/>
      </top>
      <bottom style="dotted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dotted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indexed="64"/>
      </bottom>
      <diagonal/>
    </border>
    <border>
      <left style="thin">
        <color rgb="FF000000"/>
      </left>
      <right/>
      <top style="dotted">
        <color rgb="FF000000"/>
      </top>
      <bottom style="thin">
        <color indexed="64"/>
      </bottom>
      <diagonal/>
    </border>
    <border>
      <left/>
      <right style="thin">
        <color rgb="FF000000"/>
      </right>
      <top style="dotted">
        <color rgb="FF000000"/>
      </top>
      <bottom style="thin">
        <color indexed="64"/>
      </bottom>
      <diagonal/>
    </border>
    <border>
      <left/>
      <right style="thin">
        <color indexed="64"/>
      </right>
      <top style="dotted">
        <color rgb="FF000000"/>
      </top>
      <bottom style="thin">
        <color indexed="64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hair">
        <color rgb="FF000000"/>
      </bottom>
      <diagonal/>
    </border>
    <border>
      <left style="thin">
        <color rgb="FF000000"/>
      </left>
      <right/>
      <top style="dotted">
        <color rgb="FF000000"/>
      </top>
      <bottom/>
      <diagonal/>
    </border>
    <border>
      <left style="thin">
        <color rgb="FF000000"/>
      </left>
      <right style="thin">
        <color indexed="64"/>
      </right>
      <top style="dotted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rgb="FF000000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rgb="FF000000"/>
      </bottom>
      <diagonal/>
    </border>
    <border>
      <left style="thin">
        <color rgb="FF000000"/>
      </left>
      <right/>
      <top style="hair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 style="thin">
        <color indexed="64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dotted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hair">
        <color indexed="64"/>
      </bottom>
      <diagonal/>
    </border>
    <border>
      <left style="thin">
        <color rgb="FF000000"/>
      </left>
      <right/>
      <top style="dotted">
        <color rgb="FF000000"/>
      </top>
      <bottom style="hair">
        <color indexed="64"/>
      </bottom>
      <diagonal/>
    </border>
    <border>
      <left/>
      <right style="thin">
        <color rgb="FF000000"/>
      </right>
      <top style="dotted">
        <color rgb="FF000000"/>
      </top>
      <bottom style="hair">
        <color indexed="64"/>
      </bottom>
      <diagonal/>
    </border>
    <border>
      <left/>
      <right style="thin">
        <color indexed="64"/>
      </right>
      <top style="dotted">
        <color rgb="FF000000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hair">
        <color indexed="64"/>
      </top>
      <bottom/>
      <diagonal/>
    </border>
    <border>
      <left style="thin">
        <color rgb="FF000000"/>
      </left>
      <right/>
      <top style="hair">
        <color indexed="64"/>
      </top>
      <bottom/>
      <diagonal/>
    </border>
    <border>
      <left style="thin">
        <color rgb="FF000000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rgb="FF000000"/>
      </left>
      <right/>
      <top style="hair">
        <color rgb="FF000000"/>
      </top>
      <bottom style="hair">
        <color indexed="64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indexed="64"/>
      </right>
      <top style="dotted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dotted">
        <color rgb="FF000000"/>
      </top>
      <bottom style="dotted">
        <color rgb="FF000000"/>
      </bottom>
      <diagonal/>
    </border>
    <border>
      <left style="thin">
        <color indexed="64"/>
      </left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 style="thin">
        <color indexed="64"/>
      </right>
      <top style="dotted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dotted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hair">
        <color indexed="64"/>
      </top>
      <bottom style="thin">
        <color indexed="64"/>
      </bottom>
      <diagonal/>
    </border>
    <border>
      <left/>
      <right style="thin">
        <color rgb="FF000000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dotted">
        <color rgb="FF000000"/>
      </bottom>
      <diagonal/>
    </border>
    <border>
      <left style="thin">
        <color indexed="64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/>
      <top style="dotted">
        <color rgb="FF000000"/>
      </top>
      <bottom style="thin">
        <color rgb="FF000000"/>
      </bottom>
      <diagonal/>
    </border>
    <border>
      <left/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/>
      <right style="thin">
        <color indexed="64"/>
      </right>
      <top style="dotted">
        <color rgb="FF000000"/>
      </top>
      <bottom style="thin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thin">
        <color indexed="64"/>
      </right>
      <top style="dotted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dotted">
        <color rgb="FF000000"/>
      </bottom>
      <diagonal/>
    </border>
    <border>
      <left style="thin">
        <color rgb="FF000000"/>
      </left>
      <right style="thin">
        <color indexed="64"/>
      </right>
      <top style="dotted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dotted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thin">
        <color indexed="64"/>
      </bottom>
      <diagonal/>
    </border>
  </borders>
  <cellStyleXfs count="2">
    <xf numFmtId="0" fontId="0" fillId="0" borderId="0"/>
    <xf numFmtId="188" fontId="7" fillId="0" borderId="0" applyFont="0" applyFill="0" applyBorder="0" applyAlignment="0" applyProtection="0"/>
  </cellStyleXfs>
  <cellXfs count="44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/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3" fontId="4" fillId="0" borderId="2" xfId="0" applyNumberFormat="1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right" vertical="top" wrapText="1"/>
    </xf>
    <xf numFmtId="49" fontId="1" fillId="3" borderId="7" xfId="0" applyNumberFormat="1" applyFont="1" applyFill="1" applyBorder="1" applyAlignment="1">
      <alignment horizontal="center" vertical="top" wrapText="1"/>
    </xf>
    <xf numFmtId="49" fontId="1" fillId="3" borderId="8" xfId="0" applyNumberFormat="1" applyFont="1" applyFill="1" applyBorder="1" applyAlignment="1">
      <alignment horizontal="center" vertical="top" wrapText="1"/>
    </xf>
    <xf numFmtId="49" fontId="1" fillId="3" borderId="8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1" fillId="3" borderId="11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2" fillId="0" borderId="13" xfId="0" applyFont="1" applyBorder="1"/>
    <xf numFmtId="0" fontId="1" fillId="3" borderId="13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1" fillId="3" borderId="18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6" xfId="0" applyFont="1" applyBorder="1"/>
    <xf numFmtId="0" fontId="2" fillId="0" borderId="19" xfId="0" applyFont="1" applyBorder="1"/>
    <xf numFmtId="0" fontId="1" fillId="4" borderId="20" xfId="0" applyFont="1" applyFill="1" applyBorder="1" applyAlignment="1">
      <alignment horizontal="left" vertical="top" wrapText="1"/>
    </xf>
    <xf numFmtId="49" fontId="1" fillId="4" borderId="21" xfId="0" applyNumberFormat="1" applyFont="1" applyFill="1" applyBorder="1" applyAlignment="1">
      <alignment horizontal="center" vertical="top" wrapText="1"/>
    </xf>
    <xf numFmtId="0" fontId="1" fillId="4" borderId="21" xfId="0" applyFont="1" applyFill="1" applyBorder="1" applyAlignment="1">
      <alignment vertical="top" wrapText="1"/>
    </xf>
    <xf numFmtId="0" fontId="1" fillId="4" borderId="21" xfId="0" applyFont="1" applyFill="1" applyBorder="1" applyAlignment="1">
      <alignment horizontal="center" vertical="top" wrapText="1"/>
    </xf>
    <xf numFmtId="3" fontId="5" fillId="4" borderId="22" xfId="0" applyNumberFormat="1" applyFont="1" applyFill="1" applyBorder="1" applyAlignment="1">
      <alignment horizontal="right" vertical="top" wrapText="1"/>
    </xf>
    <xf numFmtId="0" fontId="5" fillId="4" borderId="23" xfId="0" applyFont="1" applyFill="1" applyBorder="1" applyAlignment="1">
      <alignment horizontal="right" vertical="top" wrapText="1"/>
    </xf>
    <xf numFmtId="187" fontId="4" fillId="4" borderId="24" xfId="0" applyNumberFormat="1" applyFont="1" applyFill="1" applyBorder="1" applyAlignment="1">
      <alignment vertical="top" wrapText="1"/>
    </xf>
    <xf numFmtId="0" fontId="1" fillId="4" borderId="20" xfId="0" applyFont="1" applyFill="1" applyBorder="1" applyAlignment="1">
      <alignment vertical="top" wrapText="1"/>
    </xf>
    <xf numFmtId="49" fontId="4" fillId="4" borderId="21" xfId="0" applyNumberFormat="1" applyFont="1" applyFill="1" applyBorder="1" applyAlignment="1">
      <alignment horizontal="center" vertical="top" wrapText="1"/>
    </xf>
    <xf numFmtId="49" fontId="4" fillId="4" borderId="23" xfId="0" applyNumberFormat="1" applyFont="1" applyFill="1" applyBorder="1" applyAlignment="1">
      <alignment horizontal="center" vertical="top" wrapText="1"/>
    </xf>
    <xf numFmtId="49" fontId="1" fillId="4" borderId="23" xfId="0" applyNumberFormat="1" applyFont="1" applyFill="1" applyBorder="1" applyAlignment="1">
      <alignment horizontal="center" vertical="top" wrapText="1"/>
    </xf>
    <xf numFmtId="0" fontId="1" fillId="4" borderId="25" xfId="0" applyFont="1" applyFill="1" applyBorder="1" applyAlignment="1">
      <alignment vertical="top" wrapText="1"/>
    </xf>
    <xf numFmtId="0" fontId="1" fillId="4" borderId="25" xfId="0" applyFont="1" applyFill="1" applyBorder="1" applyAlignment="1">
      <alignment horizontal="center" vertical="top" wrapText="1"/>
    </xf>
    <xf numFmtId="3" fontId="5" fillId="4" borderId="1" xfId="0" applyNumberFormat="1" applyFont="1" applyFill="1" applyBorder="1" applyAlignment="1">
      <alignment horizontal="right" vertical="top" wrapText="1"/>
    </xf>
    <xf numFmtId="0" fontId="5" fillId="4" borderId="3" xfId="0" applyFont="1" applyFill="1" applyBorder="1" applyAlignment="1">
      <alignment horizontal="right" vertical="top" wrapText="1"/>
    </xf>
    <xf numFmtId="187" fontId="4" fillId="4" borderId="26" xfId="0" applyNumberFormat="1" applyFont="1" applyFill="1" applyBorder="1" applyAlignment="1">
      <alignment vertical="top" wrapText="1"/>
    </xf>
    <xf numFmtId="49" fontId="1" fillId="0" borderId="27" xfId="0" applyNumberFormat="1" applyFont="1" applyBorder="1" applyAlignment="1">
      <alignment horizontal="center" vertical="top" wrapText="1"/>
    </xf>
    <xf numFmtId="49" fontId="1" fillId="0" borderId="28" xfId="0" applyNumberFormat="1" applyFont="1" applyBorder="1" applyAlignment="1">
      <alignment horizontal="center" vertical="top" wrapText="1"/>
    </xf>
    <xf numFmtId="49" fontId="1" fillId="0" borderId="29" xfId="0" applyNumberFormat="1" applyFont="1" applyBorder="1" applyAlignment="1">
      <alignment horizontal="center" vertical="top" wrapText="1"/>
    </xf>
    <xf numFmtId="0" fontId="1" fillId="0" borderId="28" xfId="0" applyFont="1" applyBorder="1" applyAlignment="1">
      <alignment vertical="top" wrapText="1"/>
    </xf>
    <xf numFmtId="0" fontId="1" fillId="0" borderId="28" xfId="0" applyFont="1" applyBorder="1" applyAlignment="1">
      <alignment horizontal="center" vertical="top" wrapText="1"/>
    </xf>
    <xf numFmtId="3" fontId="5" fillId="0" borderId="30" xfId="0" applyNumberFormat="1" applyFont="1" applyBorder="1" applyAlignment="1">
      <alignment horizontal="right" vertical="top" wrapText="1"/>
    </xf>
    <xf numFmtId="0" fontId="5" fillId="0" borderId="29" xfId="0" applyFont="1" applyBorder="1" applyAlignment="1">
      <alignment horizontal="right" vertical="top" wrapText="1"/>
    </xf>
    <xf numFmtId="187" fontId="4" fillId="0" borderId="31" xfId="0" applyNumberFormat="1" applyFont="1" applyBorder="1" applyAlignment="1">
      <alignment vertical="top" wrapText="1"/>
    </xf>
    <xf numFmtId="49" fontId="4" fillId="0" borderId="32" xfId="0" applyNumberFormat="1" applyFont="1" applyBorder="1" applyAlignment="1">
      <alignment horizontal="center" vertical="top" wrapText="1"/>
    </xf>
    <xf numFmtId="49" fontId="4" fillId="0" borderId="33" xfId="0" applyNumberFormat="1" applyFont="1" applyBorder="1" applyAlignment="1">
      <alignment horizontal="center" vertical="top" wrapText="1"/>
    </xf>
    <xf numFmtId="0" fontId="6" fillId="0" borderId="33" xfId="0" applyFont="1" applyBorder="1" applyAlignment="1">
      <alignment horizontal="center" vertical="top" wrapText="1"/>
    </xf>
    <xf numFmtId="0" fontId="6" fillId="0" borderId="33" xfId="0" applyFont="1" applyBorder="1" applyAlignment="1">
      <alignment vertical="top" wrapText="1"/>
    </xf>
    <xf numFmtId="0" fontId="4" fillId="0" borderId="33" xfId="0" applyFont="1" applyBorder="1" applyAlignment="1">
      <alignment horizontal="center" vertical="top" wrapText="1"/>
    </xf>
    <xf numFmtId="3" fontId="4" fillId="0" borderId="34" xfId="0" applyNumberFormat="1" applyFont="1" applyBorder="1" applyAlignment="1">
      <alignment horizontal="right" vertical="top" wrapText="1"/>
    </xf>
    <xf numFmtId="0" fontId="4" fillId="0" borderId="35" xfId="0" applyFont="1" applyBorder="1" applyAlignment="1">
      <alignment horizontal="right" vertical="top" wrapText="1"/>
    </xf>
    <xf numFmtId="0" fontId="4" fillId="0" borderId="36" xfId="0" applyFont="1" applyBorder="1" applyAlignment="1">
      <alignment vertical="top" wrapText="1"/>
    </xf>
    <xf numFmtId="49" fontId="1" fillId="4" borderId="22" xfId="0" applyNumberFormat="1" applyFont="1" applyFill="1" applyBorder="1" applyAlignment="1">
      <alignment horizontal="center" vertical="top" wrapText="1"/>
    </xf>
    <xf numFmtId="49" fontId="4" fillId="4" borderId="22" xfId="0" applyNumberFormat="1" applyFont="1" applyFill="1" applyBorder="1" applyAlignment="1">
      <alignment horizontal="center" vertical="top" wrapText="1"/>
    </xf>
    <xf numFmtId="0" fontId="1" fillId="0" borderId="27" xfId="0" applyFont="1" applyBorder="1" applyAlignment="1">
      <alignment horizontal="left" vertical="top" wrapText="1"/>
    </xf>
    <xf numFmtId="49" fontId="4" fillId="0" borderId="28" xfId="0" applyNumberFormat="1" applyFont="1" applyBorder="1" applyAlignment="1">
      <alignment horizontal="center" vertical="top" wrapText="1"/>
    </xf>
    <xf numFmtId="49" fontId="4" fillId="0" borderId="30" xfId="0" applyNumberFormat="1" applyFont="1" applyBorder="1" applyAlignment="1">
      <alignment horizontal="center" vertical="top" wrapText="1"/>
    </xf>
    <xf numFmtId="49" fontId="1" fillId="0" borderId="30" xfId="0" applyNumberFormat="1" applyFont="1" applyBorder="1" applyAlignment="1">
      <alignment horizontal="center" vertical="top" wrapText="1"/>
    </xf>
    <xf numFmtId="0" fontId="4" fillId="0" borderId="32" xfId="0" applyFont="1" applyBorder="1" applyAlignment="1">
      <alignment horizontal="left" vertical="top" wrapText="1"/>
    </xf>
    <xf numFmtId="0" fontId="7" fillId="0" borderId="0" xfId="0" applyFont="1"/>
    <xf numFmtId="0" fontId="6" fillId="0" borderId="30" xfId="0" applyFont="1" applyBorder="1" applyAlignment="1">
      <alignment horizontal="center" vertical="top" wrapText="1"/>
    </xf>
    <xf numFmtId="0" fontId="8" fillId="0" borderId="28" xfId="0" applyFont="1" applyBorder="1" applyAlignment="1">
      <alignment vertical="top" wrapText="1"/>
    </xf>
    <xf numFmtId="0" fontId="4" fillId="0" borderId="28" xfId="0" applyFont="1" applyBorder="1" applyAlignment="1">
      <alignment horizontal="center" vertical="top" wrapText="1"/>
    </xf>
    <xf numFmtId="3" fontId="1" fillId="0" borderId="30" xfId="0" applyNumberFormat="1" applyFont="1" applyBorder="1" applyAlignment="1">
      <alignment horizontal="right" vertical="top" wrapText="1"/>
    </xf>
    <xf numFmtId="0" fontId="4" fillId="0" borderId="29" xfId="0" applyFont="1" applyBorder="1" applyAlignment="1">
      <alignment horizontal="right" vertical="top" wrapText="1"/>
    </xf>
    <xf numFmtId="0" fontId="4" fillId="0" borderId="31" xfId="0" applyFont="1" applyBorder="1" applyAlignment="1">
      <alignment vertical="top" wrapText="1"/>
    </xf>
    <xf numFmtId="0" fontId="1" fillId="0" borderId="32" xfId="0" applyFont="1" applyBorder="1" applyAlignment="1">
      <alignment horizontal="left" vertical="top" wrapText="1"/>
    </xf>
    <xf numFmtId="49" fontId="4" fillId="0" borderId="34" xfId="0" applyNumberFormat="1" applyFont="1" applyBorder="1" applyAlignment="1">
      <alignment horizontal="center" vertical="top" wrapText="1"/>
    </xf>
    <xf numFmtId="0" fontId="6" fillId="0" borderId="34" xfId="0" applyFont="1" applyBorder="1" applyAlignment="1">
      <alignment horizontal="center" vertical="top" wrapText="1"/>
    </xf>
    <xf numFmtId="0" fontId="8" fillId="0" borderId="30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right" vertical="top" wrapText="1"/>
    </xf>
    <xf numFmtId="0" fontId="1" fillId="0" borderId="31" xfId="0" applyFont="1" applyBorder="1" applyAlignment="1">
      <alignment vertical="top" wrapText="1"/>
    </xf>
    <xf numFmtId="49" fontId="4" fillId="0" borderId="37" xfId="0" applyNumberFormat="1" applyFont="1" applyBorder="1" applyAlignment="1">
      <alignment horizontal="center" vertical="top" wrapText="1"/>
    </xf>
    <xf numFmtId="49" fontId="4" fillId="0" borderId="38" xfId="0" applyNumberFormat="1" applyFont="1" applyBorder="1" applyAlignment="1">
      <alignment horizontal="center" vertical="top" wrapText="1"/>
    </xf>
    <xf numFmtId="0" fontId="9" fillId="0" borderId="38" xfId="0" applyFont="1" applyBorder="1" applyAlignment="1">
      <alignment horizontal="center" vertical="top" wrapText="1"/>
    </xf>
    <xf numFmtId="0" fontId="9" fillId="0" borderId="38" xfId="0" applyFont="1" applyBorder="1" applyAlignment="1">
      <alignment vertical="top" wrapText="1"/>
    </xf>
    <xf numFmtId="0" fontId="6" fillId="0" borderId="38" xfId="0" applyFont="1" applyBorder="1" applyAlignment="1">
      <alignment horizontal="center" vertical="top" wrapText="1"/>
    </xf>
    <xf numFmtId="3" fontId="4" fillId="0" borderId="39" xfId="0" applyNumberFormat="1" applyFont="1" applyBorder="1" applyAlignment="1">
      <alignment horizontal="right" vertical="top" wrapText="1"/>
    </xf>
    <xf numFmtId="0" fontId="1" fillId="0" borderId="40" xfId="0" applyFont="1" applyBorder="1" applyAlignment="1">
      <alignment horizontal="right" vertical="top" wrapText="1"/>
    </xf>
    <xf numFmtId="0" fontId="4" fillId="0" borderId="41" xfId="0" applyFont="1" applyBorder="1" applyAlignment="1">
      <alignment vertical="top" wrapText="1"/>
    </xf>
    <xf numFmtId="49" fontId="1" fillId="0" borderId="37" xfId="0" applyNumberFormat="1" applyFont="1" applyBorder="1" applyAlignment="1">
      <alignment horizontal="center" vertical="top" wrapText="1"/>
    </xf>
    <xf numFmtId="49" fontId="1" fillId="0" borderId="38" xfId="0" applyNumberFormat="1" applyFont="1" applyBorder="1" applyAlignment="1">
      <alignment horizontal="center" vertical="top" wrapText="1"/>
    </xf>
    <xf numFmtId="0" fontId="8" fillId="0" borderId="38" xfId="0" applyFont="1" applyBorder="1" applyAlignment="1">
      <alignment horizontal="center" vertical="top" wrapText="1"/>
    </xf>
    <xf numFmtId="0" fontId="8" fillId="0" borderId="38" xfId="0" applyFont="1" applyBorder="1" applyAlignment="1">
      <alignment vertical="top" wrapText="1"/>
    </xf>
    <xf numFmtId="3" fontId="6" fillId="0" borderId="39" xfId="0" applyNumberFormat="1" applyFont="1" applyBorder="1" applyAlignment="1">
      <alignment horizontal="right" vertical="top" wrapText="1"/>
    </xf>
    <xf numFmtId="0" fontId="8" fillId="0" borderId="40" xfId="0" applyFont="1" applyBorder="1" applyAlignment="1">
      <alignment horizontal="right" vertical="top" wrapText="1"/>
    </xf>
    <xf numFmtId="0" fontId="1" fillId="0" borderId="41" xfId="0" applyFont="1" applyBorder="1" applyAlignment="1">
      <alignment vertical="top" wrapText="1"/>
    </xf>
    <xf numFmtId="0" fontId="10" fillId="0" borderId="0" xfId="0" applyFont="1"/>
    <xf numFmtId="49" fontId="4" fillId="0" borderId="17" xfId="0" applyNumberFormat="1" applyFont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 vertical="top" wrapText="1"/>
    </xf>
    <xf numFmtId="0" fontId="9" fillId="0" borderId="18" xfId="0" applyFont="1" applyBorder="1" applyAlignment="1">
      <alignment vertical="top" wrapText="1"/>
    </xf>
    <xf numFmtId="0" fontId="6" fillId="0" borderId="18" xfId="0" applyFont="1" applyBorder="1" applyAlignment="1">
      <alignment horizontal="center" vertical="top" wrapText="1"/>
    </xf>
    <xf numFmtId="3" fontId="6" fillId="0" borderId="4" xfId="0" applyNumberFormat="1" applyFont="1" applyBorder="1" applyAlignment="1">
      <alignment horizontal="right" vertical="top" wrapText="1"/>
    </xf>
    <xf numFmtId="0" fontId="6" fillId="0" borderId="6" xfId="0" applyFont="1" applyBorder="1" applyAlignment="1">
      <alignment horizontal="right" vertical="top" wrapText="1"/>
    </xf>
    <xf numFmtId="0" fontId="4" fillId="0" borderId="42" xfId="0" applyFont="1" applyBorder="1" applyAlignment="1">
      <alignment vertical="top" wrapText="1"/>
    </xf>
    <xf numFmtId="0" fontId="8" fillId="0" borderId="28" xfId="0" applyFont="1" applyBorder="1" applyAlignment="1">
      <alignment horizontal="center" vertical="top" wrapText="1"/>
    </xf>
    <xf numFmtId="49" fontId="4" fillId="0" borderId="43" xfId="0" applyNumberFormat="1" applyFont="1" applyBorder="1" applyAlignment="1">
      <alignment horizontal="center" vertical="top" wrapText="1"/>
    </xf>
    <xf numFmtId="49" fontId="4" fillId="0" borderId="44" xfId="0" applyNumberFormat="1" applyFont="1" applyBorder="1" applyAlignment="1">
      <alignment horizontal="center" vertical="top" wrapText="1"/>
    </xf>
    <xf numFmtId="0" fontId="9" fillId="0" borderId="44" xfId="0" applyFont="1" applyBorder="1" applyAlignment="1">
      <alignment horizontal="center" vertical="top" wrapText="1"/>
    </xf>
    <xf numFmtId="0" fontId="9" fillId="0" borderId="44" xfId="0" applyFont="1" applyBorder="1" applyAlignment="1">
      <alignment vertical="top" wrapText="1"/>
    </xf>
    <xf numFmtId="0" fontId="6" fillId="0" borderId="44" xfId="0" applyFont="1" applyBorder="1" applyAlignment="1">
      <alignment horizontal="center" vertical="top" wrapText="1"/>
    </xf>
    <xf numFmtId="3" fontId="4" fillId="0" borderId="45" xfId="0" applyNumberFormat="1" applyFont="1" applyBorder="1" applyAlignment="1">
      <alignment horizontal="right" vertical="top" wrapText="1"/>
    </xf>
    <xf numFmtId="0" fontId="4" fillId="0" borderId="46" xfId="0" applyFont="1" applyBorder="1" applyAlignment="1">
      <alignment horizontal="right" vertical="top" wrapText="1"/>
    </xf>
    <xf numFmtId="0" fontId="4" fillId="0" borderId="47" xfId="0" applyFont="1" applyBorder="1" applyAlignment="1">
      <alignment vertical="top" wrapText="1"/>
    </xf>
    <xf numFmtId="0" fontId="1" fillId="4" borderId="17" xfId="0" applyFont="1" applyFill="1" applyBorder="1" applyAlignment="1">
      <alignment horizontal="left" vertical="top" wrapText="1"/>
    </xf>
    <xf numFmtId="49" fontId="1" fillId="4" borderId="18" xfId="0" applyNumberFormat="1" applyFont="1" applyFill="1" applyBorder="1" applyAlignment="1">
      <alignment horizontal="center" vertical="top" wrapText="1"/>
    </xf>
    <xf numFmtId="0" fontId="1" fillId="4" borderId="18" xfId="0" applyFont="1" applyFill="1" applyBorder="1" applyAlignment="1">
      <alignment vertical="top" wrapText="1"/>
    </xf>
    <xf numFmtId="0" fontId="1" fillId="4" borderId="18" xfId="0" applyFont="1" applyFill="1" applyBorder="1" applyAlignment="1">
      <alignment horizontal="center" vertical="top" wrapText="1"/>
    </xf>
    <xf numFmtId="3" fontId="5" fillId="4" borderId="4" xfId="0" applyNumberFormat="1" applyFont="1" applyFill="1" applyBorder="1" applyAlignment="1">
      <alignment horizontal="right" vertical="top" wrapText="1"/>
    </xf>
    <xf numFmtId="0" fontId="5" fillId="4" borderId="6" xfId="0" applyFont="1" applyFill="1" applyBorder="1" applyAlignment="1">
      <alignment horizontal="right" vertical="top" wrapText="1"/>
    </xf>
    <xf numFmtId="187" fontId="4" fillId="4" borderId="42" xfId="0" applyNumberFormat="1" applyFont="1" applyFill="1" applyBorder="1" applyAlignment="1">
      <alignment vertical="top" wrapText="1"/>
    </xf>
    <xf numFmtId="49" fontId="4" fillId="0" borderId="27" xfId="0" applyNumberFormat="1" applyFont="1" applyBorder="1" applyAlignment="1">
      <alignment horizontal="center" vertical="top" wrapText="1"/>
    </xf>
    <xf numFmtId="49" fontId="6" fillId="0" borderId="28" xfId="0" applyNumberFormat="1" applyFont="1" applyBorder="1" applyAlignment="1">
      <alignment vertical="top"/>
    </xf>
    <xf numFmtId="0" fontId="9" fillId="0" borderId="28" xfId="0" applyFont="1" applyBorder="1" applyAlignment="1">
      <alignment horizontal="center" vertical="top" wrapText="1"/>
    </xf>
    <xf numFmtId="0" fontId="9" fillId="0" borderId="28" xfId="0" applyFont="1" applyBorder="1" applyAlignment="1">
      <alignment vertical="top" wrapText="1"/>
    </xf>
    <xf numFmtId="0" fontId="6" fillId="0" borderId="28" xfId="0" applyFont="1" applyBorder="1" applyAlignment="1">
      <alignment horizontal="center" vertical="top" wrapText="1"/>
    </xf>
    <xf numFmtId="3" fontId="4" fillId="0" borderId="30" xfId="0" applyNumberFormat="1" applyFont="1" applyBorder="1" applyAlignment="1">
      <alignment horizontal="right" vertical="top" wrapText="1"/>
    </xf>
    <xf numFmtId="49" fontId="6" fillId="0" borderId="38" xfId="0" applyNumberFormat="1" applyFont="1" applyBorder="1" applyAlignment="1">
      <alignment vertical="top"/>
    </xf>
    <xf numFmtId="0" fontId="6" fillId="0" borderId="48" xfId="0" applyFont="1" applyBorder="1" applyAlignment="1">
      <alignment vertical="top"/>
    </xf>
    <xf numFmtId="0" fontId="4" fillId="0" borderId="40" xfId="0" applyFont="1" applyBorder="1" applyAlignment="1">
      <alignment horizontal="right" vertical="top" wrapText="1"/>
    </xf>
    <xf numFmtId="49" fontId="6" fillId="0" borderId="33" xfId="0" applyNumberFormat="1" applyFont="1" applyBorder="1" applyAlignment="1">
      <alignment vertical="top"/>
    </xf>
    <xf numFmtId="0" fontId="9" fillId="0" borderId="33" xfId="0" applyFont="1" applyBorder="1" applyAlignment="1">
      <alignment horizontal="center" vertical="top" wrapText="1"/>
    </xf>
    <xf numFmtId="0" fontId="6" fillId="0" borderId="49" xfId="0" applyFont="1" applyBorder="1" applyAlignment="1">
      <alignment vertical="top"/>
    </xf>
    <xf numFmtId="3" fontId="4" fillId="0" borderId="4" xfId="0" applyNumberFormat="1" applyFont="1" applyBorder="1" applyAlignment="1">
      <alignment horizontal="right" vertical="top" wrapText="1"/>
    </xf>
    <xf numFmtId="0" fontId="4" fillId="0" borderId="6" xfId="0" applyFont="1" applyBorder="1" applyAlignment="1">
      <alignment horizontal="right" vertical="top" wrapText="1"/>
    </xf>
    <xf numFmtId="49" fontId="8" fillId="0" borderId="28" xfId="0" applyNumberFormat="1" applyFont="1" applyBorder="1"/>
    <xf numFmtId="0" fontId="11" fillId="0" borderId="28" xfId="0" applyFont="1" applyBorder="1" applyAlignment="1">
      <alignment horizontal="center" vertical="top" wrapText="1"/>
    </xf>
    <xf numFmtId="0" fontId="8" fillId="0" borderId="50" xfId="0" applyFont="1" applyBorder="1"/>
    <xf numFmtId="49" fontId="6" fillId="0" borderId="38" xfId="0" applyNumberFormat="1" applyFont="1" applyBorder="1"/>
    <xf numFmtId="49" fontId="6" fillId="0" borderId="51" xfId="0" applyNumberFormat="1" applyFont="1" applyBorder="1"/>
    <xf numFmtId="0" fontId="9" fillId="0" borderId="52" xfId="0" applyFont="1" applyBorder="1" applyAlignment="1">
      <alignment horizontal="center" vertical="top" wrapText="1"/>
    </xf>
    <xf numFmtId="0" fontId="9" fillId="0" borderId="52" xfId="0" applyFont="1" applyBorder="1" applyAlignment="1">
      <alignment vertical="top" wrapText="1"/>
    </xf>
    <xf numFmtId="0" fontId="6" fillId="0" borderId="39" xfId="0" applyFont="1" applyBorder="1" applyAlignment="1">
      <alignment horizontal="center" vertical="top" wrapText="1"/>
    </xf>
    <xf numFmtId="3" fontId="4" fillId="0" borderId="53" xfId="0" applyNumberFormat="1" applyFont="1" applyBorder="1" applyAlignment="1">
      <alignment horizontal="right" vertical="top" wrapText="1"/>
    </xf>
    <xf numFmtId="0" fontId="4" fillId="0" borderId="54" xfId="0" applyFont="1" applyBorder="1" applyAlignment="1">
      <alignment vertical="top" wrapText="1"/>
    </xf>
    <xf numFmtId="49" fontId="6" fillId="0" borderId="0" xfId="0" applyNumberFormat="1" applyFont="1"/>
    <xf numFmtId="0" fontId="6" fillId="0" borderId="55" xfId="0" applyFont="1" applyBorder="1" applyAlignment="1">
      <alignment vertical="top" wrapText="1"/>
    </xf>
    <xf numFmtId="3" fontId="6" fillId="0" borderId="56" xfId="0" applyNumberFormat="1" applyFont="1" applyBorder="1" applyAlignment="1">
      <alignment vertical="top" wrapText="1"/>
    </xf>
    <xf numFmtId="0" fontId="6" fillId="0" borderId="57" xfId="0" applyFont="1" applyBorder="1" applyAlignment="1">
      <alignment vertical="top" wrapText="1"/>
    </xf>
    <xf numFmtId="3" fontId="6" fillId="0" borderId="58" xfId="0" applyNumberFormat="1" applyFont="1" applyBorder="1" applyAlignment="1">
      <alignment vertical="top" wrapText="1"/>
    </xf>
    <xf numFmtId="49" fontId="6" fillId="0" borderId="0" xfId="0" applyNumberFormat="1" applyFont="1" applyAlignment="1">
      <alignment vertical="top"/>
    </xf>
    <xf numFmtId="49" fontId="6" fillId="0" borderId="14" xfId="0" applyNumberFormat="1" applyFont="1" applyBorder="1"/>
    <xf numFmtId="0" fontId="6" fillId="0" borderId="59" xfId="0" applyFont="1" applyBorder="1" applyAlignment="1">
      <alignment vertical="top" wrapText="1"/>
    </xf>
    <xf numFmtId="0" fontId="6" fillId="0" borderId="60" xfId="0" applyFont="1" applyBorder="1" applyAlignment="1">
      <alignment horizontal="left" vertical="top" wrapText="1"/>
    </xf>
    <xf numFmtId="3" fontId="6" fillId="0" borderId="61" xfId="0" applyNumberFormat="1" applyFont="1" applyBorder="1" applyAlignment="1">
      <alignment vertical="top" wrapText="1"/>
    </xf>
    <xf numFmtId="49" fontId="6" fillId="0" borderId="14" xfId="0" applyNumberFormat="1" applyFont="1" applyBorder="1" applyAlignment="1">
      <alignment vertical="top"/>
    </xf>
    <xf numFmtId="0" fontId="6" fillId="0" borderId="14" xfId="0" applyFont="1" applyBorder="1" applyAlignment="1">
      <alignment vertical="top" wrapText="1"/>
    </xf>
    <xf numFmtId="0" fontId="6" fillId="0" borderId="62" xfId="0" applyFont="1" applyBorder="1" applyAlignment="1">
      <alignment vertical="top" wrapText="1"/>
    </xf>
    <xf numFmtId="3" fontId="6" fillId="0" borderId="14" xfId="0" applyNumberFormat="1" applyFont="1" applyBorder="1" applyAlignment="1">
      <alignment vertical="top" wrapText="1"/>
    </xf>
    <xf numFmtId="49" fontId="6" fillId="0" borderId="63" xfId="0" applyNumberFormat="1" applyFont="1" applyBorder="1"/>
    <xf numFmtId="0" fontId="9" fillId="0" borderId="63" xfId="0" applyFont="1" applyBorder="1" applyAlignment="1">
      <alignment horizontal="center" vertical="top" wrapText="1"/>
    </xf>
    <xf numFmtId="0" fontId="9" fillId="0" borderId="63" xfId="0" applyFont="1" applyBorder="1" applyAlignment="1">
      <alignment vertical="top" wrapText="1"/>
    </xf>
    <xf numFmtId="3" fontId="4" fillId="0" borderId="64" xfId="0" applyNumberFormat="1" applyFont="1" applyBorder="1" applyAlignment="1">
      <alignment horizontal="right" vertical="top" wrapText="1"/>
    </xf>
    <xf numFmtId="0" fontId="4" fillId="0" borderId="65" xfId="0" applyFont="1" applyBorder="1" applyAlignment="1">
      <alignment vertical="top" wrapText="1"/>
    </xf>
    <xf numFmtId="49" fontId="6" fillId="0" borderId="13" xfId="0" applyNumberFormat="1" applyFont="1" applyBorder="1"/>
    <xf numFmtId="0" fontId="9" fillId="0" borderId="66" xfId="0" applyFont="1" applyBorder="1" applyAlignment="1">
      <alignment horizontal="center" vertical="top" wrapText="1"/>
    </xf>
    <xf numFmtId="0" fontId="9" fillId="0" borderId="66" xfId="0" applyFont="1" applyBorder="1" applyAlignment="1">
      <alignment vertical="top" wrapText="1"/>
    </xf>
    <xf numFmtId="0" fontId="9" fillId="0" borderId="38" xfId="0" applyFont="1" applyBorder="1" applyAlignment="1">
      <alignment horizontal="left" vertical="top" wrapText="1"/>
    </xf>
    <xf numFmtId="49" fontId="4" fillId="0" borderId="67" xfId="0" applyNumberFormat="1" applyFont="1" applyBorder="1" applyAlignment="1">
      <alignment horizontal="center" vertical="top" wrapText="1"/>
    </xf>
    <xf numFmtId="49" fontId="6" fillId="0" borderId="68" xfId="0" applyNumberFormat="1" applyFont="1" applyBorder="1"/>
    <xf numFmtId="0" fontId="9" fillId="0" borderId="68" xfId="0" applyFont="1" applyBorder="1" applyAlignment="1">
      <alignment horizontal="center" vertical="top" wrapText="1"/>
    </xf>
    <xf numFmtId="0" fontId="9" fillId="0" borderId="68" xfId="0" applyFont="1" applyBorder="1" applyAlignment="1">
      <alignment vertical="top" wrapText="1"/>
    </xf>
    <xf numFmtId="0" fontId="6" fillId="0" borderId="68" xfId="0" applyFont="1" applyBorder="1" applyAlignment="1">
      <alignment horizontal="center" vertical="top" wrapText="1"/>
    </xf>
    <xf numFmtId="3" fontId="4" fillId="0" borderId="69" xfId="0" applyNumberFormat="1" applyFont="1" applyBorder="1" applyAlignment="1">
      <alignment horizontal="right" vertical="top" wrapText="1"/>
    </xf>
    <xf numFmtId="0" fontId="4" fillId="0" borderId="70" xfId="0" applyFont="1" applyBorder="1" applyAlignment="1">
      <alignment horizontal="right" vertical="top" wrapText="1"/>
    </xf>
    <xf numFmtId="0" fontId="4" fillId="0" borderId="71" xfId="0" applyFont="1" applyBorder="1" applyAlignment="1">
      <alignment vertical="top" wrapText="1"/>
    </xf>
    <xf numFmtId="49" fontId="4" fillId="0" borderId="72" xfId="0" applyNumberFormat="1" applyFont="1" applyBorder="1" applyAlignment="1">
      <alignment horizontal="center" vertical="top" wrapText="1"/>
    </xf>
    <xf numFmtId="49" fontId="6" fillId="0" borderId="73" xfId="0" applyNumberFormat="1" applyFont="1" applyBorder="1"/>
    <xf numFmtId="49" fontId="6" fillId="0" borderId="74" xfId="0" applyNumberFormat="1" applyFont="1" applyBorder="1"/>
    <xf numFmtId="0" fontId="9" fillId="0" borderId="57" xfId="0" applyFont="1" applyBorder="1"/>
    <xf numFmtId="0" fontId="6" fillId="0" borderId="73" xfId="0" applyFont="1" applyBorder="1" applyAlignment="1">
      <alignment horizontal="center" vertical="top" wrapText="1"/>
    </xf>
    <xf numFmtId="188" fontId="9" fillId="0" borderId="75" xfId="1" applyFont="1" applyBorder="1"/>
    <xf numFmtId="0" fontId="4" fillId="0" borderId="76" xfId="0" applyFont="1" applyBorder="1" applyAlignment="1">
      <alignment horizontal="right" vertical="top" wrapText="1"/>
    </xf>
    <xf numFmtId="49" fontId="6" fillId="0" borderId="73" xfId="0" applyNumberFormat="1" applyFont="1" applyBorder="1" applyAlignment="1">
      <alignment vertical="top"/>
    </xf>
    <xf numFmtId="49" fontId="6" fillId="0" borderId="74" xfId="0" applyNumberFormat="1" applyFont="1" applyBorder="1" applyAlignment="1">
      <alignment vertical="top"/>
    </xf>
    <xf numFmtId="0" fontId="9" fillId="0" borderId="57" xfId="0" applyFont="1" applyBorder="1" applyAlignment="1">
      <alignment vertical="top"/>
    </xf>
    <xf numFmtId="0" fontId="9" fillId="0" borderId="57" xfId="0" applyFont="1" applyBorder="1" applyAlignment="1">
      <alignment vertical="top" wrapText="1"/>
    </xf>
    <xf numFmtId="188" fontId="9" fillId="0" borderId="75" xfId="1" applyFont="1" applyBorder="1" applyAlignment="1">
      <alignment vertical="top"/>
    </xf>
    <xf numFmtId="49" fontId="4" fillId="0" borderId="77" xfId="0" applyNumberFormat="1" applyFont="1" applyBorder="1" applyAlignment="1">
      <alignment horizontal="center" vertical="top" wrapText="1"/>
    </xf>
    <xf numFmtId="49" fontId="6" fillId="0" borderId="78" xfId="0" applyNumberFormat="1" applyFont="1" applyBorder="1"/>
    <xf numFmtId="49" fontId="6" fillId="0" borderId="79" xfId="0" applyNumberFormat="1" applyFont="1" applyBorder="1"/>
    <xf numFmtId="0" fontId="9" fillId="0" borderId="80" xfId="0" applyFont="1" applyBorder="1"/>
    <xf numFmtId="0" fontId="9" fillId="0" borderId="81" xfId="0" applyFont="1" applyBorder="1"/>
    <xf numFmtId="0" fontId="6" fillId="0" borderId="78" xfId="0" applyFont="1" applyBorder="1" applyAlignment="1">
      <alignment horizontal="center" vertical="top" wrapText="1"/>
    </xf>
    <xf numFmtId="188" fontId="9" fillId="0" borderId="82" xfId="1" applyFont="1" applyBorder="1"/>
    <xf numFmtId="0" fontId="4" fillId="0" borderId="83" xfId="0" applyFont="1" applyBorder="1" applyAlignment="1">
      <alignment horizontal="right" vertical="top" wrapText="1"/>
    </xf>
    <xf numFmtId="49" fontId="6" fillId="0" borderId="58" xfId="0" applyNumberFormat="1" applyFont="1" applyBorder="1" applyAlignment="1">
      <alignment vertical="top"/>
    </xf>
    <xf numFmtId="0" fontId="9" fillId="0" borderId="84" xfId="0" applyFont="1" applyBorder="1" applyAlignment="1">
      <alignment vertical="top"/>
    </xf>
    <xf numFmtId="0" fontId="9" fillId="0" borderId="57" xfId="0" applyFont="1" applyBorder="1" applyAlignment="1">
      <alignment wrapText="1"/>
    </xf>
    <xf numFmtId="49" fontId="6" fillId="0" borderId="85" xfId="0" applyNumberFormat="1" applyFont="1" applyBorder="1" applyAlignment="1">
      <alignment vertical="top"/>
    </xf>
    <xf numFmtId="188" fontId="9" fillId="0" borderId="82" xfId="1" applyFont="1" applyBorder="1" applyAlignment="1">
      <alignment vertical="top"/>
    </xf>
    <xf numFmtId="0" fontId="9" fillId="0" borderId="86" xfId="0" applyFont="1" applyBorder="1"/>
    <xf numFmtId="0" fontId="9" fillId="0" borderId="87" xfId="0" applyFont="1" applyBorder="1"/>
    <xf numFmtId="0" fontId="9" fillId="0" borderId="86" xfId="0" applyFont="1" applyBorder="1" applyAlignment="1">
      <alignment vertical="top"/>
    </xf>
    <xf numFmtId="0" fontId="9" fillId="0" borderId="87" xfId="0" applyFont="1" applyBorder="1" applyAlignment="1">
      <alignment vertical="top"/>
    </xf>
    <xf numFmtId="0" fontId="9" fillId="0" borderId="60" xfId="0" applyFont="1" applyBorder="1"/>
    <xf numFmtId="0" fontId="9" fillId="0" borderId="88" xfId="0" applyFont="1" applyBorder="1" applyAlignment="1">
      <alignment vertical="top"/>
    </xf>
    <xf numFmtId="49" fontId="6" fillId="0" borderId="89" xfId="0" applyNumberFormat="1" applyFont="1" applyBorder="1" applyAlignment="1">
      <alignment vertical="top"/>
    </xf>
    <xf numFmtId="0" fontId="9" fillId="0" borderId="55" xfId="0" applyFont="1" applyBorder="1"/>
    <xf numFmtId="189" fontId="9" fillId="0" borderId="90" xfId="1" applyNumberFormat="1" applyFont="1" applyBorder="1"/>
    <xf numFmtId="0" fontId="9" fillId="0" borderId="55" xfId="0" applyFont="1" applyBorder="1" applyAlignment="1">
      <alignment vertical="top"/>
    </xf>
    <xf numFmtId="189" fontId="9" fillId="0" borderId="58" xfId="1" applyNumberFormat="1" applyFont="1" applyBorder="1" applyAlignment="1">
      <alignment vertical="top"/>
    </xf>
    <xf numFmtId="189" fontId="9" fillId="0" borderId="58" xfId="1" applyNumberFormat="1" applyFont="1" applyBorder="1"/>
    <xf numFmtId="49" fontId="6" fillId="0" borderId="79" xfId="0" applyNumberFormat="1" applyFont="1" applyBorder="1" applyAlignment="1">
      <alignment vertical="top"/>
    </xf>
    <xf numFmtId="0" fontId="9" fillId="0" borderId="59" xfId="0" applyFont="1" applyBorder="1"/>
    <xf numFmtId="189" fontId="9" fillId="0" borderId="61" xfId="1" applyNumberFormat="1" applyFont="1" applyBorder="1"/>
    <xf numFmtId="0" fontId="12" fillId="0" borderId="15" xfId="0" applyFont="1" applyBorder="1"/>
    <xf numFmtId="189" fontId="9" fillId="0" borderId="14" xfId="1" applyNumberFormat="1" applyFont="1" applyBorder="1"/>
    <xf numFmtId="0" fontId="4" fillId="0" borderId="84" xfId="0" applyFont="1" applyBorder="1" applyAlignment="1">
      <alignment vertical="top" wrapText="1"/>
    </xf>
    <xf numFmtId="0" fontId="9" fillId="0" borderId="14" xfId="0" applyFont="1" applyBorder="1"/>
    <xf numFmtId="0" fontId="6" fillId="0" borderId="63" xfId="0" applyFont="1" applyBorder="1" applyAlignment="1">
      <alignment horizontal="center" vertical="top" wrapText="1"/>
    </xf>
    <xf numFmtId="0" fontId="4" fillId="0" borderId="91" xfId="0" applyFont="1" applyBorder="1" applyAlignment="1">
      <alignment horizontal="right" vertical="top" wrapText="1"/>
    </xf>
    <xf numFmtId="0" fontId="12" fillId="0" borderId="38" xfId="0" applyFont="1" applyBorder="1" applyAlignment="1">
      <alignment vertical="top" wrapText="1"/>
    </xf>
    <xf numFmtId="49" fontId="6" fillId="0" borderId="39" xfId="0" applyNumberFormat="1" applyFont="1" applyBorder="1" applyAlignment="1">
      <alignment vertical="top"/>
    </xf>
    <xf numFmtId="0" fontId="9" fillId="0" borderId="39" xfId="0" applyFont="1" applyBorder="1" applyAlignment="1">
      <alignment horizontal="center" vertical="top" wrapText="1"/>
    </xf>
    <xf numFmtId="3" fontId="4" fillId="0" borderId="48" xfId="0" applyNumberFormat="1" applyFont="1" applyBorder="1" applyAlignment="1">
      <alignment horizontal="right" vertical="top" wrapText="1"/>
    </xf>
    <xf numFmtId="0" fontId="4" fillId="0" borderId="48" xfId="0" applyFont="1" applyBorder="1" applyAlignment="1">
      <alignment horizontal="right" vertical="top" wrapText="1"/>
    </xf>
    <xf numFmtId="0" fontId="4" fillId="0" borderId="92" xfId="0" applyFont="1" applyBorder="1" applyAlignment="1">
      <alignment vertical="top" wrapText="1"/>
    </xf>
    <xf numFmtId="0" fontId="9" fillId="0" borderId="92" xfId="0" applyFont="1" applyBorder="1" applyAlignment="1">
      <alignment horizontal="center" vertical="top" wrapText="1"/>
    </xf>
    <xf numFmtId="0" fontId="9" fillId="0" borderId="93" xfId="0" applyFont="1" applyBorder="1" applyAlignment="1">
      <alignment vertical="top" wrapText="1"/>
    </xf>
    <xf numFmtId="190" fontId="9" fillId="0" borderId="94" xfId="1" applyNumberFormat="1" applyFont="1" applyBorder="1" applyAlignment="1">
      <alignment horizontal="right" vertical="top" wrapText="1"/>
    </xf>
    <xf numFmtId="190" fontId="9" fillId="0" borderId="39" xfId="1" applyNumberFormat="1" applyFont="1" applyBorder="1" applyAlignment="1">
      <alignment horizontal="right" vertical="top" wrapText="1"/>
    </xf>
    <xf numFmtId="49" fontId="6" fillId="0" borderId="51" xfId="0" applyNumberFormat="1" applyFont="1" applyBorder="1" applyAlignment="1">
      <alignment vertical="top"/>
    </xf>
    <xf numFmtId="0" fontId="9" fillId="0" borderId="51" xfId="0" applyFont="1" applyBorder="1" applyAlignment="1">
      <alignment horizontal="center" vertical="top" wrapText="1"/>
    </xf>
    <xf numFmtId="0" fontId="12" fillId="0" borderId="51" xfId="0" applyFont="1" applyBorder="1" applyAlignment="1">
      <alignment vertical="top" wrapText="1"/>
    </xf>
    <xf numFmtId="0" fontId="6" fillId="0" borderId="51" xfId="0" applyFont="1" applyBorder="1" applyAlignment="1">
      <alignment horizontal="center" vertical="top" wrapText="1"/>
    </xf>
    <xf numFmtId="0" fontId="4" fillId="0" borderId="95" xfId="0" applyFont="1" applyBorder="1" applyAlignment="1">
      <alignment horizontal="right" vertical="top" wrapText="1"/>
    </xf>
    <xf numFmtId="0" fontId="4" fillId="0" borderId="96" xfId="0" applyFont="1" applyBorder="1" applyAlignment="1">
      <alignment vertical="top" wrapText="1"/>
    </xf>
    <xf numFmtId="49" fontId="6" fillId="0" borderId="66" xfId="0" applyNumberFormat="1" applyFont="1" applyBorder="1" applyAlignment="1">
      <alignment vertical="top"/>
    </xf>
    <xf numFmtId="0" fontId="6" fillId="0" borderId="66" xfId="0" applyFont="1" applyBorder="1" applyAlignment="1">
      <alignment horizontal="center" vertical="top" wrapText="1"/>
    </xf>
    <xf numFmtId="3" fontId="4" fillId="0" borderId="97" xfId="0" applyNumberFormat="1" applyFont="1" applyBorder="1" applyAlignment="1">
      <alignment horizontal="right" vertical="top" wrapText="1"/>
    </xf>
    <xf numFmtId="0" fontId="4" fillId="0" borderId="98" xfId="0" applyFont="1" applyBorder="1" applyAlignment="1">
      <alignment horizontal="right" vertical="top" wrapText="1"/>
    </xf>
    <xf numFmtId="0" fontId="4" fillId="0" borderId="87" xfId="0" applyFont="1" applyBorder="1" applyAlignment="1">
      <alignment vertical="top" wrapText="1"/>
    </xf>
    <xf numFmtId="49" fontId="6" fillId="0" borderId="99" xfId="0" applyNumberFormat="1" applyFont="1" applyBorder="1" applyAlignment="1">
      <alignment vertical="top"/>
    </xf>
    <xf numFmtId="49" fontId="6" fillId="0" borderId="13" xfId="0" applyNumberFormat="1" applyFont="1" applyBorder="1" applyAlignment="1">
      <alignment vertical="top"/>
    </xf>
    <xf numFmtId="0" fontId="9" fillId="0" borderId="13" xfId="0" applyFont="1" applyBorder="1" applyAlignment="1">
      <alignment horizontal="center" vertical="top" wrapText="1"/>
    </xf>
    <xf numFmtId="0" fontId="9" fillId="0" borderId="13" xfId="0" applyFont="1" applyBorder="1" applyAlignment="1">
      <alignment vertical="top" wrapText="1"/>
    </xf>
    <xf numFmtId="0" fontId="6" fillId="0" borderId="13" xfId="0" applyFont="1" applyBorder="1" applyAlignment="1">
      <alignment horizontal="center" vertical="top" wrapText="1"/>
    </xf>
    <xf numFmtId="3" fontId="4" fillId="0" borderId="14" xfId="0" applyNumberFormat="1" applyFont="1" applyBorder="1" applyAlignment="1">
      <alignment horizontal="right" vertical="top" wrapText="1"/>
    </xf>
    <xf numFmtId="0" fontId="4" fillId="0" borderId="15" xfId="0" applyFont="1" applyBorder="1" applyAlignment="1">
      <alignment horizontal="right" vertical="top" wrapText="1"/>
    </xf>
    <xf numFmtId="0" fontId="4" fillId="0" borderId="100" xfId="0" applyFont="1" applyBorder="1" applyAlignment="1">
      <alignment vertical="top" wrapText="1"/>
    </xf>
    <xf numFmtId="49" fontId="6" fillId="0" borderId="68" xfId="0" applyNumberFormat="1" applyFont="1" applyBorder="1" applyAlignment="1">
      <alignment vertical="top"/>
    </xf>
    <xf numFmtId="0" fontId="12" fillId="0" borderId="66" xfId="0" applyFont="1" applyBorder="1" applyAlignment="1">
      <alignment vertical="top" wrapText="1"/>
    </xf>
    <xf numFmtId="49" fontId="4" fillId="0" borderId="101" xfId="0" applyNumberFormat="1" applyFont="1" applyBorder="1" applyAlignment="1">
      <alignment horizontal="center" vertical="top" wrapText="1"/>
    </xf>
    <xf numFmtId="0" fontId="4" fillId="0" borderId="102" xfId="0" applyFont="1" applyBorder="1" applyAlignment="1">
      <alignment horizontal="right" vertical="top" wrapText="1"/>
    </xf>
    <xf numFmtId="0" fontId="4" fillId="0" borderId="16" xfId="0" applyFont="1" applyBorder="1" applyAlignment="1">
      <alignment vertical="top" wrapText="1"/>
    </xf>
    <xf numFmtId="0" fontId="9" fillId="0" borderId="73" xfId="0" applyFont="1" applyBorder="1" applyAlignment="1">
      <alignment horizontal="center" vertical="top" wrapText="1"/>
    </xf>
    <xf numFmtId="0" fontId="12" fillId="0" borderId="73" xfId="0" applyFont="1" applyBorder="1" applyAlignment="1">
      <alignment vertical="top" wrapText="1"/>
    </xf>
    <xf numFmtId="3" fontId="4" fillId="0" borderId="58" xfId="0" applyNumberFormat="1" applyFont="1" applyBorder="1" applyAlignment="1">
      <alignment horizontal="right" vertical="top" wrapText="1"/>
    </xf>
    <xf numFmtId="0" fontId="4" fillId="0" borderId="103" xfId="0" applyFont="1" applyBorder="1" applyAlignment="1">
      <alignment horizontal="right" vertical="top" wrapText="1"/>
    </xf>
    <xf numFmtId="49" fontId="4" fillId="0" borderId="104" xfId="0" applyNumberFormat="1" applyFont="1" applyBorder="1" applyAlignment="1">
      <alignment horizontal="center" vertical="top" wrapText="1"/>
    </xf>
    <xf numFmtId="49" fontId="6" fillId="0" borderId="105" xfId="0" applyNumberFormat="1" applyFont="1" applyBorder="1" applyAlignment="1">
      <alignment vertical="top"/>
    </xf>
    <xf numFmtId="0" fontId="9" fillId="0" borderId="105" xfId="0" applyFont="1" applyBorder="1" applyAlignment="1">
      <alignment horizontal="center" vertical="top" wrapText="1"/>
    </xf>
    <xf numFmtId="0" fontId="9" fillId="0" borderId="106" xfId="0" applyFont="1" applyBorder="1" applyAlignment="1">
      <alignment vertical="top" wrapText="1"/>
    </xf>
    <xf numFmtId="0" fontId="6" fillId="0" borderId="106" xfId="0" applyFont="1" applyBorder="1" applyAlignment="1">
      <alignment horizontal="center" vertical="top" wrapText="1"/>
    </xf>
    <xf numFmtId="3" fontId="4" fillId="0" borderId="107" xfId="0" applyNumberFormat="1" applyFont="1" applyBorder="1" applyAlignment="1">
      <alignment horizontal="right" vertical="top" wrapText="1"/>
    </xf>
    <xf numFmtId="0" fontId="4" fillId="0" borderId="108" xfId="0" applyFont="1" applyBorder="1" applyAlignment="1">
      <alignment horizontal="right" vertical="top" wrapText="1"/>
    </xf>
    <xf numFmtId="0" fontId="4" fillId="0" borderId="109" xfId="0" applyFont="1" applyBorder="1" applyAlignment="1">
      <alignment vertical="top" wrapText="1"/>
    </xf>
    <xf numFmtId="187" fontId="1" fillId="0" borderId="31" xfId="0" applyNumberFormat="1" applyFont="1" applyBorder="1" applyAlignment="1">
      <alignment vertical="top" wrapText="1"/>
    </xf>
    <xf numFmtId="0" fontId="6" fillId="0" borderId="38" xfId="0" applyFont="1" applyBorder="1" applyAlignment="1">
      <alignment vertical="top" wrapText="1"/>
    </xf>
    <xf numFmtId="0" fontId="4" fillId="0" borderId="38" xfId="0" applyFont="1" applyBorder="1" applyAlignment="1">
      <alignment horizontal="center" vertical="top" wrapText="1"/>
    </xf>
    <xf numFmtId="0" fontId="1" fillId="0" borderId="38" xfId="0" applyFont="1" applyBorder="1" applyAlignment="1">
      <alignment vertical="top" wrapText="1"/>
    </xf>
    <xf numFmtId="0" fontId="1" fillId="0" borderId="38" xfId="0" applyFont="1" applyBorder="1" applyAlignment="1">
      <alignment horizontal="center" vertical="top" wrapText="1"/>
    </xf>
    <xf numFmtId="3" fontId="1" fillId="0" borderId="39" xfId="0" applyNumberFormat="1" applyFont="1" applyBorder="1" applyAlignment="1">
      <alignment horizontal="right" vertical="top" wrapText="1"/>
    </xf>
    <xf numFmtId="49" fontId="4" fillId="0" borderId="4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18" xfId="0" applyFont="1" applyBorder="1" applyAlignment="1">
      <alignment vertical="top" wrapText="1"/>
    </xf>
    <xf numFmtId="0" fontId="4" fillId="0" borderId="18" xfId="0" applyFont="1" applyBorder="1" applyAlignment="1">
      <alignment horizontal="center" vertical="top" wrapText="1"/>
    </xf>
    <xf numFmtId="49" fontId="1" fillId="4" borderId="25" xfId="0" applyNumberFormat="1" applyFont="1" applyFill="1" applyBorder="1" applyAlignment="1">
      <alignment horizontal="center" vertical="top" wrapText="1"/>
    </xf>
    <xf numFmtId="187" fontId="6" fillId="0" borderId="39" xfId="0" applyNumberFormat="1" applyFont="1" applyBorder="1" applyAlignment="1">
      <alignment horizontal="right" vertical="top" wrapText="1"/>
    </xf>
    <xf numFmtId="3" fontId="6" fillId="0" borderId="39" xfId="0" applyNumberFormat="1" applyFont="1" applyBorder="1" applyAlignment="1">
      <alignment vertical="top" wrapText="1"/>
    </xf>
    <xf numFmtId="49" fontId="4" fillId="0" borderId="68" xfId="0" applyNumberFormat="1" applyFont="1" applyBorder="1" applyAlignment="1">
      <alignment horizontal="center" vertical="top" wrapText="1"/>
    </xf>
    <xf numFmtId="0" fontId="4" fillId="0" borderId="68" xfId="0" applyFont="1" applyBorder="1" applyAlignment="1">
      <alignment horizontal="center" vertical="top" wrapText="1"/>
    </xf>
    <xf numFmtId="3" fontId="6" fillId="0" borderId="69" xfId="0" applyNumberFormat="1" applyFont="1" applyBorder="1" applyAlignment="1">
      <alignment vertical="top" wrapText="1"/>
    </xf>
    <xf numFmtId="49" fontId="1" fillId="0" borderId="110" xfId="0" applyNumberFormat="1" applyFont="1" applyBorder="1" applyAlignment="1">
      <alignment horizontal="center" vertical="top" wrapText="1"/>
    </xf>
    <xf numFmtId="49" fontId="1" fillId="0" borderId="63" xfId="0" applyNumberFormat="1" applyFont="1" applyBorder="1" applyAlignment="1">
      <alignment horizontal="center" vertical="top" wrapText="1"/>
    </xf>
    <xf numFmtId="0" fontId="8" fillId="0" borderId="63" xfId="0" applyFont="1" applyBorder="1" applyAlignment="1">
      <alignment horizontal="center" vertical="top" wrapText="1"/>
    </xf>
    <xf numFmtId="0" fontId="1" fillId="0" borderId="63" xfId="0" applyFont="1" applyBorder="1" applyAlignment="1">
      <alignment vertical="top" wrapText="1"/>
    </xf>
    <xf numFmtId="0" fontId="1" fillId="0" borderId="63" xfId="0" applyFont="1" applyBorder="1" applyAlignment="1">
      <alignment horizontal="center" vertical="top" wrapText="1"/>
    </xf>
    <xf numFmtId="3" fontId="1" fillId="0" borderId="64" xfId="0" applyNumberFormat="1" applyFont="1" applyBorder="1" applyAlignment="1">
      <alignment horizontal="right" vertical="top" wrapText="1"/>
    </xf>
    <xf numFmtId="0" fontId="1" fillId="0" borderId="91" xfId="0" applyFont="1" applyBorder="1" applyAlignment="1">
      <alignment horizontal="right" vertical="top" wrapText="1"/>
    </xf>
    <xf numFmtId="0" fontId="1" fillId="0" borderId="65" xfId="0" applyFont="1" applyBorder="1" applyAlignment="1">
      <alignment vertical="top" wrapText="1"/>
    </xf>
    <xf numFmtId="0" fontId="13" fillId="0" borderId="38" xfId="0" applyFont="1" applyBorder="1" applyAlignment="1">
      <alignment vertical="top" wrapText="1"/>
    </xf>
    <xf numFmtId="0" fontId="1" fillId="0" borderId="39" xfId="0" applyFont="1" applyBorder="1" applyAlignment="1">
      <alignment horizontal="center" vertical="top" wrapText="1"/>
    </xf>
    <xf numFmtId="0" fontId="4" fillId="0" borderId="39" xfId="0" applyFont="1" applyBorder="1" applyAlignment="1">
      <alignment horizontal="center" vertical="top" wrapText="1"/>
    </xf>
    <xf numFmtId="0" fontId="4" fillId="0" borderId="44" xfId="0" applyFont="1" applyBorder="1" applyAlignment="1">
      <alignment horizontal="center" vertical="top" wrapText="1"/>
    </xf>
    <xf numFmtId="0" fontId="4" fillId="0" borderId="45" xfId="0" applyFont="1" applyBorder="1" applyAlignment="1">
      <alignment horizontal="center" vertical="top" wrapText="1"/>
    </xf>
    <xf numFmtId="187" fontId="6" fillId="0" borderId="45" xfId="0" applyNumberFormat="1" applyFont="1" applyBorder="1" applyAlignment="1">
      <alignment horizontal="right" vertical="top" wrapText="1"/>
    </xf>
    <xf numFmtId="49" fontId="4" fillId="0" borderId="110" xfId="0" applyNumberFormat="1" applyFont="1" applyBorder="1" applyAlignment="1">
      <alignment horizontal="center" vertical="top" wrapText="1"/>
    </xf>
    <xf numFmtId="49" fontId="4" fillId="0" borderId="63" xfId="0" applyNumberFormat="1" applyFont="1" applyBorder="1" applyAlignment="1">
      <alignment horizontal="center" vertical="top" wrapText="1"/>
    </xf>
    <xf numFmtId="0" fontId="4" fillId="0" borderId="63" xfId="0" applyFont="1" applyBorder="1" applyAlignment="1">
      <alignment horizontal="center" vertical="top" wrapText="1"/>
    </xf>
    <xf numFmtId="0" fontId="4" fillId="0" borderId="64" xfId="0" applyFont="1" applyBorder="1" applyAlignment="1">
      <alignment horizontal="center" vertical="top" wrapText="1"/>
    </xf>
    <xf numFmtId="190" fontId="9" fillId="0" borderId="64" xfId="1" applyNumberFormat="1" applyFont="1" applyBorder="1" applyAlignment="1">
      <alignment horizontal="right" vertical="top" wrapText="1"/>
    </xf>
    <xf numFmtId="0" fontId="4" fillId="0" borderId="69" xfId="0" applyFont="1" applyBorder="1" applyAlignment="1">
      <alignment horizontal="center" vertical="top" wrapText="1"/>
    </xf>
    <xf numFmtId="190" fontId="9" fillId="0" borderId="69" xfId="1" applyNumberFormat="1" applyFont="1" applyBorder="1" applyAlignment="1">
      <alignment horizontal="right" vertical="top" wrapText="1"/>
    </xf>
    <xf numFmtId="49" fontId="1" fillId="0" borderId="39" xfId="0" applyNumberFormat="1" applyFont="1" applyBorder="1" applyAlignment="1">
      <alignment horizontal="center" vertical="top" wrapText="1"/>
    </xf>
    <xf numFmtId="0" fontId="8" fillId="0" borderId="38" xfId="0" applyFont="1" applyBorder="1" applyAlignment="1">
      <alignment wrapText="1"/>
    </xf>
    <xf numFmtId="4" fontId="8" fillId="0" borderId="39" xfId="0" applyNumberFormat="1" applyFont="1" applyBorder="1" applyAlignment="1">
      <alignment wrapText="1"/>
    </xf>
    <xf numFmtId="191" fontId="2" fillId="0" borderId="0" xfId="0" applyNumberFormat="1" applyFont="1"/>
    <xf numFmtId="0" fontId="11" fillId="0" borderId="38" xfId="0" applyFont="1" applyBorder="1" applyAlignment="1">
      <alignment horizontal="center" vertical="top" wrapText="1"/>
    </xf>
    <xf numFmtId="0" fontId="11" fillId="0" borderId="38" xfId="0" applyFont="1" applyBorder="1" applyAlignment="1">
      <alignment vertical="top" wrapText="1"/>
    </xf>
    <xf numFmtId="187" fontId="8" fillId="0" borderId="39" xfId="0" applyNumberFormat="1" applyFont="1" applyBorder="1" applyAlignment="1">
      <alignment vertical="top" wrapText="1"/>
    </xf>
    <xf numFmtId="3" fontId="2" fillId="0" borderId="0" xfId="0" applyNumberFormat="1" applyFont="1"/>
    <xf numFmtId="49" fontId="4" fillId="0" borderId="39" xfId="0" applyNumberFormat="1" applyFont="1" applyBorder="1" applyAlignment="1">
      <alignment horizontal="center" vertical="top" wrapText="1"/>
    </xf>
    <xf numFmtId="187" fontId="6" fillId="0" borderId="39" xfId="0" applyNumberFormat="1" applyFont="1" applyBorder="1" applyAlignment="1">
      <alignment vertical="top" wrapText="1"/>
    </xf>
    <xf numFmtId="49" fontId="4" fillId="0" borderId="45" xfId="0" applyNumberFormat="1" applyFont="1" applyBorder="1" applyAlignment="1">
      <alignment horizontal="center" vertical="top" wrapText="1"/>
    </xf>
    <xf numFmtId="0" fontId="6" fillId="0" borderId="45" xfId="0" applyFont="1" applyBorder="1" applyAlignment="1">
      <alignment horizontal="center" vertical="top" wrapText="1"/>
    </xf>
    <xf numFmtId="0" fontId="6" fillId="0" borderId="44" xfId="0" applyFont="1" applyBorder="1" applyAlignment="1">
      <alignment vertical="top" wrapText="1"/>
    </xf>
    <xf numFmtId="187" fontId="6" fillId="0" borderId="45" xfId="0" applyNumberFormat="1" applyFont="1" applyBorder="1" applyAlignment="1">
      <alignment vertical="top" wrapText="1"/>
    </xf>
    <xf numFmtId="0" fontId="6" fillId="0" borderId="63" xfId="0" applyFont="1" applyBorder="1" applyAlignment="1">
      <alignment vertical="top" wrapText="1"/>
    </xf>
    <xf numFmtId="187" fontId="6" fillId="0" borderId="64" xfId="0" applyNumberFormat="1" applyFont="1" applyBorder="1" applyAlignment="1">
      <alignment horizontal="right" vertical="top" wrapText="1"/>
    </xf>
    <xf numFmtId="0" fontId="6" fillId="0" borderId="68" xfId="0" applyFont="1" applyBorder="1" applyAlignment="1">
      <alignment vertical="top" wrapText="1"/>
    </xf>
    <xf numFmtId="0" fontId="13" fillId="0" borderId="68" xfId="0" applyFont="1" applyBorder="1" applyAlignment="1">
      <alignment vertical="top" wrapText="1"/>
    </xf>
    <xf numFmtId="187" fontId="6" fillId="0" borderId="69" xfId="0" applyNumberFormat="1" applyFont="1" applyBorder="1" applyAlignment="1">
      <alignment vertical="top" wrapText="1"/>
    </xf>
    <xf numFmtId="49" fontId="4" fillId="0" borderId="64" xfId="0" applyNumberFormat="1" applyFont="1" applyBorder="1" applyAlignment="1">
      <alignment horizontal="center" vertical="top" wrapText="1"/>
    </xf>
    <xf numFmtId="0" fontId="6" fillId="0" borderId="64" xfId="0" applyFont="1" applyBorder="1" applyAlignment="1">
      <alignment horizontal="center" vertical="top" wrapText="1"/>
    </xf>
    <xf numFmtId="187" fontId="6" fillId="0" borderId="64" xfId="0" applyNumberFormat="1" applyFont="1" applyBorder="1" applyAlignment="1">
      <alignment vertical="top" wrapText="1"/>
    </xf>
    <xf numFmtId="187" fontId="8" fillId="0" borderId="39" xfId="0" applyNumberFormat="1" applyFont="1" applyBorder="1" applyAlignment="1">
      <alignment horizontal="right" vertical="top" wrapText="1"/>
    </xf>
    <xf numFmtId="0" fontId="1" fillId="0" borderId="38" xfId="0" applyFont="1" applyBorder="1" applyAlignment="1">
      <alignment horizontal="left" vertical="top" wrapText="1"/>
    </xf>
    <xf numFmtId="0" fontId="4" fillId="0" borderId="38" xfId="0" applyFont="1" applyBorder="1" applyAlignment="1">
      <alignment horizontal="left" vertical="top" wrapText="1"/>
    </xf>
    <xf numFmtId="49" fontId="8" fillId="0" borderId="64" xfId="0" applyNumberFormat="1" applyFont="1" applyBorder="1" applyAlignment="1">
      <alignment horizontal="center" vertical="top" wrapText="1"/>
    </xf>
    <xf numFmtId="0" fontId="1" fillId="0" borderId="63" xfId="0" applyFont="1" applyBorder="1" applyAlignment="1">
      <alignment horizontal="left" vertical="top" wrapText="1"/>
    </xf>
    <xf numFmtId="49" fontId="6" fillId="0" borderId="38" xfId="0" applyNumberFormat="1" applyFont="1" applyBorder="1" applyAlignment="1">
      <alignment horizontal="center" vertical="top" wrapText="1"/>
    </xf>
    <xf numFmtId="0" fontId="2" fillId="0" borderId="49" xfId="0" applyFont="1" applyBorder="1"/>
    <xf numFmtId="0" fontId="2" fillId="0" borderId="0" xfId="0" applyFont="1"/>
    <xf numFmtId="49" fontId="4" fillId="0" borderId="111" xfId="0" applyNumberFormat="1" applyFont="1" applyBorder="1" applyAlignment="1">
      <alignment horizontal="center" vertical="top" wrapText="1"/>
    </xf>
    <xf numFmtId="49" fontId="6" fillId="0" borderId="112" xfId="0" applyNumberFormat="1" applyFont="1" applyBorder="1" applyAlignment="1">
      <alignment horizontal="center" vertical="top" wrapText="1"/>
    </xf>
    <xf numFmtId="0" fontId="9" fillId="0" borderId="112" xfId="0" applyFont="1" applyBorder="1" applyAlignment="1">
      <alignment horizontal="center" vertical="top" wrapText="1"/>
    </xf>
    <xf numFmtId="0" fontId="9" fillId="0" borderId="112" xfId="0" applyFont="1" applyBorder="1" applyAlignment="1">
      <alignment vertical="top" wrapText="1"/>
    </xf>
    <xf numFmtId="0" fontId="4" fillId="0" borderId="112" xfId="0" applyFont="1" applyBorder="1" applyAlignment="1">
      <alignment horizontal="center" vertical="top" wrapText="1"/>
    </xf>
    <xf numFmtId="187" fontId="6" fillId="0" borderId="113" xfId="0" applyNumberFormat="1" applyFont="1" applyBorder="1" applyAlignment="1">
      <alignment horizontal="right" vertical="top" wrapText="1"/>
    </xf>
    <xf numFmtId="0" fontId="4" fillId="0" borderId="114" xfId="0" applyFont="1" applyBorder="1" applyAlignment="1">
      <alignment horizontal="right" vertical="top" wrapText="1"/>
    </xf>
    <xf numFmtId="0" fontId="4" fillId="0" borderId="115" xfId="0" applyFont="1" applyBorder="1" applyAlignment="1">
      <alignment vertical="top" wrapText="1"/>
    </xf>
    <xf numFmtId="0" fontId="8" fillId="0" borderId="27" xfId="0" applyFont="1" applyBorder="1" applyAlignment="1">
      <alignment horizontal="center" vertical="top" wrapText="1"/>
    </xf>
    <xf numFmtId="49" fontId="8" fillId="0" borderId="30" xfId="0" applyNumberFormat="1" applyFont="1" applyBorder="1" applyAlignment="1">
      <alignment horizontal="center" vertical="top" wrapText="1"/>
    </xf>
    <xf numFmtId="0" fontId="6" fillId="0" borderId="37" xfId="0" applyFont="1" applyBorder="1" applyAlignment="1">
      <alignment horizontal="center" vertical="top" wrapText="1"/>
    </xf>
    <xf numFmtId="49" fontId="6" fillId="0" borderId="39" xfId="0" applyNumberFormat="1" applyFont="1" applyBorder="1" applyAlignment="1">
      <alignment horizontal="center" vertical="top" wrapText="1"/>
    </xf>
    <xf numFmtId="0" fontId="14" fillId="0" borderId="40" xfId="0" applyFont="1" applyBorder="1" applyAlignment="1">
      <alignment horizontal="right" vertical="top" wrapText="1"/>
    </xf>
    <xf numFmtId="0" fontId="6" fillId="0" borderId="40" xfId="0" applyFont="1" applyBorder="1" applyAlignment="1">
      <alignment horizontal="right" vertical="top" wrapText="1"/>
    </xf>
    <xf numFmtId="0" fontId="8" fillId="0" borderId="37" xfId="0" applyFont="1" applyBorder="1" applyAlignment="1">
      <alignment horizontal="center" vertical="top" wrapText="1"/>
    </xf>
    <xf numFmtId="49" fontId="8" fillId="0" borderId="39" xfId="0" applyNumberFormat="1" applyFont="1" applyBorder="1" applyAlignment="1">
      <alignment horizontal="center" vertical="top" wrapText="1"/>
    </xf>
    <xf numFmtId="0" fontId="6" fillId="0" borderId="43" xfId="0" applyFont="1" applyBorder="1" applyAlignment="1">
      <alignment horizontal="center" vertical="top" wrapText="1"/>
    </xf>
    <xf numFmtId="49" fontId="6" fillId="0" borderId="45" xfId="0" applyNumberFormat="1" applyFont="1" applyBorder="1" applyAlignment="1">
      <alignment horizontal="center" vertical="top" wrapText="1"/>
    </xf>
    <xf numFmtId="190" fontId="9" fillId="0" borderId="45" xfId="1" applyNumberFormat="1" applyFont="1" applyBorder="1" applyAlignment="1">
      <alignment horizontal="right" vertical="top" wrapText="1"/>
    </xf>
    <xf numFmtId="0" fontId="6" fillId="0" borderId="110" xfId="0" applyFont="1" applyBorder="1" applyAlignment="1">
      <alignment horizontal="center" vertical="top" wrapText="1"/>
    </xf>
    <xf numFmtId="49" fontId="6" fillId="0" borderId="64" xfId="0" applyNumberFormat="1" applyFont="1" applyBorder="1" applyAlignment="1">
      <alignment horizontal="center" vertical="top" wrapText="1"/>
    </xf>
    <xf numFmtId="188" fontId="9" fillId="0" borderId="39" xfId="1" applyFont="1" applyBorder="1" applyAlignment="1">
      <alignment horizontal="right" vertical="top" wrapText="1"/>
    </xf>
    <xf numFmtId="188" fontId="9" fillId="0" borderId="45" xfId="1" applyFont="1" applyBorder="1" applyAlignment="1">
      <alignment horizontal="right" vertical="top" wrapText="1"/>
    </xf>
    <xf numFmtId="188" fontId="9" fillId="0" borderId="64" xfId="1" applyFont="1" applyBorder="1" applyAlignment="1">
      <alignment horizontal="right" vertical="top" wrapText="1"/>
    </xf>
    <xf numFmtId="0" fontId="2" fillId="0" borderId="0" xfId="0" applyFont="1" applyAlignment="1">
      <alignment vertical="top"/>
    </xf>
    <xf numFmtId="49" fontId="8" fillId="0" borderId="38" xfId="0" applyNumberFormat="1" applyFont="1" applyBorder="1" applyAlignment="1">
      <alignment horizontal="center" vertical="top" wrapText="1"/>
    </xf>
    <xf numFmtId="49" fontId="8" fillId="0" borderId="48" xfId="0" applyNumberFormat="1" applyFont="1" applyBorder="1" applyAlignment="1">
      <alignment horizontal="center" vertical="top" wrapText="1"/>
    </xf>
    <xf numFmtId="0" fontId="8" fillId="0" borderId="48" xfId="0" applyFont="1" applyBorder="1" applyAlignment="1">
      <alignment horizontal="center" vertical="top" wrapText="1"/>
    </xf>
    <xf numFmtId="187" fontId="8" fillId="0" borderId="48" xfId="0" applyNumberFormat="1" applyFont="1" applyBorder="1" applyAlignment="1">
      <alignment horizontal="right" vertical="top" wrapText="1"/>
    </xf>
    <xf numFmtId="191" fontId="15" fillId="0" borderId="0" xfId="0" applyNumberFormat="1" applyFont="1"/>
    <xf numFmtId="3" fontId="15" fillId="0" borderId="0" xfId="0" applyNumberFormat="1" applyFont="1"/>
    <xf numFmtId="0" fontId="4" fillId="0" borderId="38" xfId="0" applyFont="1" applyBorder="1" applyAlignment="1">
      <alignment vertical="top" wrapText="1"/>
    </xf>
    <xf numFmtId="0" fontId="11" fillId="0" borderId="39" xfId="0" applyFont="1" applyBorder="1" applyAlignment="1">
      <alignment horizontal="center" vertical="top" wrapText="1"/>
    </xf>
    <xf numFmtId="49" fontId="6" fillId="0" borderId="44" xfId="0" applyNumberFormat="1" applyFont="1" applyBorder="1" applyAlignment="1">
      <alignment horizontal="center" vertical="top" wrapText="1"/>
    </xf>
    <xf numFmtId="0" fontId="8" fillId="0" borderId="110" xfId="0" applyFont="1" applyBorder="1" applyAlignment="1">
      <alignment horizontal="center" vertical="top" wrapText="1"/>
    </xf>
    <xf numFmtId="49" fontId="1" fillId="0" borderId="116" xfId="0" applyNumberFormat="1" applyFont="1" applyBorder="1" applyAlignment="1">
      <alignment horizontal="center" vertical="top" wrapText="1"/>
    </xf>
    <xf numFmtId="0" fontId="8" fillId="0" borderId="116" xfId="0" applyFont="1" applyBorder="1" applyAlignment="1">
      <alignment horizontal="center" vertical="top" wrapText="1"/>
    </xf>
    <xf numFmtId="0" fontId="4" fillId="2" borderId="41" xfId="0" applyFont="1" applyFill="1" applyBorder="1" applyAlignment="1">
      <alignment vertical="top" wrapText="1"/>
    </xf>
    <xf numFmtId="0" fontId="6" fillId="0" borderId="41" xfId="0" applyFont="1" applyBorder="1" applyAlignment="1">
      <alignment vertical="top" wrapText="1"/>
    </xf>
    <xf numFmtId="0" fontId="6" fillId="0" borderId="101" xfId="0" applyFont="1" applyBorder="1" applyAlignment="1">
      <alignment horizontal="center" vertical="top" wrapText="1"/>
    </xf>
    <xf numFmtId="49" fontId="6" fillId="0" borderId="53" xfId="0" applyNumberFormat="1" applyFont="1" applyBorder="1" applyAlignment="1">
      <alignment horizontal="center" vertical="top" wrapText="1"/>
    </xf>
    <xf numFmtId="0" fontId="13" fillId="0" borderId="51" xfId="0" applyFont="1" applyBorder="1" applyAlignment="1">
      <alignment vertical="top" wrapText="1"/>
    </xf>
    <xf numFmtId="0" fontId="4" fillId="0" borderId="51" xfId="0" applyFont="1" applyBorder="1" applyAlignment="1">
      <alignment horizontal="center" vertical="top" wrapText="1"/>
    </xf>
    <xf numFmtId="3" fontId="6" fillId="0" borderId="53" xfId="0" applyNumberFormat="1" applyFont="1" applyBorder="1" applyAlignment="1">
      <alignment horizontal="right" vertical="top" wrapText="1"/>
    </xf>
    <xf numFmtId="0" fontId="6" fillId="0" borderId="95" xfId="0" applyFont="1" applyBorder="1" applyAlignment="1">
      <alignment horizontal="right" vertical="top" wrapText="1"/>
    </xf>
    <xf numFmtId="0" fontId="6" fillId="0" borderId="117" xfId="0" applyFont="1" applyBorder="1" applyAlignment="1">
      <alignment vertical="top" wrapText="1"/>
    </xf>
    <xf numFmtId="0" fontId="4" fillId="4" borderId="118" xfId="0" applyFont="1" applyFill="1" applyBorder="1" applyAlignment="1">
      <alignment vertical="top" wrapText="1"/>
    </xf>
    <xf numFmtId="49" fontId="1" fillId="4" borderId="20" xfId="0" applyNumberFormat="1" applyFont="1" applyFill="1" applyBorder="1" applyAlignment="1">
      <alignment horizontal="center" vertical="top" wrapText="1"/>
    </xf>
    <xf numFmtId="0" fontId="4" fillId="4" borderId="24" xfId="0" applyFont="1" applyFill="1" applyBorder="1" applyAlignment="1">
      <alignment vertical="top" wrapText="1"/>
    </xf>
    <xf numFmtId="0" fontId="1" fillId="0" borderId="110" xfId="0" applyFont="1" applyBorder="1" applyAlignment="1">
      <alignment horizontal="center" vertical="top" wrapText="1"/>
    </xf>
    <xf numFmtId="49" fontId="1" fillId="0" borderId="91" xfId="0" applyNumberFormat="1" applyFont="1" applyBorder="1" applyAlignment="1">
      <alignment horizontal="center" vertical="top" wrapText="1"/>
    </xf>
    <xf numFmtId="49" fontId="4" fillId="0" borderId="91" xfId="0" applyNumberFormat="1" applyFont="1" applyBorder="1" applyAlignment="1">
      <alignment horizontal="center" vertical="top" wrapText="1"/>
    </xf>
    <xf numFmtId="0" fontId="4" fillId="0" borderId="119" xfId="0" applyFont="1" applyBorder="1" applyAlignment="1">
      <alignment vertical="top" wrapText="1"/>
    </xf>
    <xf numFmtId="0" fontId="4" fillId="0" borderId="43" xfId="0" applyFont="1" applyBorder="1" applyAlignment="1">
      <alignment horizontal="center" vertical="top" wrapText="1"/>
    </xf>
    <xf numFmtId="0" fontId="4" fillId="0" borderId="120" xfId="0" applyFont="1" applyBorder="1" applyAlignment="1">
      <alignment vertical="top" wrapText="1"/>
    </xf>
    <xf numFmtId="0" fontId="4" fillId="0" borderId="110" xfId="0" applyFont="1" applyBorder="1" applyAlignment="1">
      <alignment horizontal="center" vertical="top" wrapText="1"/>
    </xf>
    <xf numFmtId="0" fontId="4" fillId="0" borderId="37" xfId="0" applyFont="1" applyBorder="1" applyAlignment="1">
      <alignment horizontal="center" vertical="top" wrapText="1"/>
    </xf>
    <xf numFmtId="0" fontId="4" fillId="0" borderId="111" xfId="0" applyFont="1" applyBorder="1" applyAlignment="1">
      <alignment horizontal="center" vertical="top" wrapText="1"/>
    </xf>
    <xf numFmtId="49" fontId="4" fillId="0" borderId="112" xfId="0" applyNumberFormat="1" applyFont="1" applyBorder="1" applyAlignment="1">
      <alignment horizontal="center" vertical="top" wrapText="1"/>
    </xf>
    <xf numFmtId="3" fontId="4" fillId="0" borderId="113" xfId="0" applyNumberFormat="1" applyFont="1" applyBorder="1" applyAlignment="1">
      <alignment horizontal="right" vertical="top" wrapText="1"/>
    </xf>
    <xf numFmtId="0" fontId="4" fillId="0" borderId="121" xfId="0" applyFont="1" applyBorder="1" applyAlignment="1">
      <alignment vertical="top" wrapText="1"/>
    </xf>
    <xf numFmtId="49" fontId="1" fillId="4" borderId="6" xfId="0" applyNumberFormat="1" applyFont="1" applyFill="1" applyBorder="1" applyAlignment="1">
      <alignment horizontal="center" vertical="top" wrapText="1"/>
    </xf>
    <xf numFmtId="0" fontId="4" fillId="4" borderId="19" xfId="0" applyFont="1" applyFill="1" applyBorder="1" applyAlignment="1">
      <alignment vertical="top" wrapText="1"/>
    </xf>
    <xf numFmtId="49" fontId="8" fillId="4" borderId="21" xfId="0" applyNumberFormat="1" applyFont="1" applyFill="1" applyBorder="1" applyAlignment="1">
      <alignment horizontal="center" vertical="top" wrapText="1"/>
    </xf>
    <xf numFmtId="49" fontId="8" fillId="4" borderId="122" xfId="0" applyNumberFormat="1" applyFont="1" applyFill="1" applyBorder="1" applyAlignment="1">
      <alignment horizontal="center" vertical="top" wrapText="1"/>
    </xf>
    <xf numFmtId="0" fontId="1" fillId="4" borderId="122" xfId="0" applyFont="1" applyFill="1" applyBorder="1" applyAlignment="1">
      <alignment horizontal="center" vertical="top" wrapText="1"/>
    </xf>
    <xf numFmtId="0" fontId="4" fillId="4" borderId="21" xfId="0" applyFont="1" applyFill="1" applyBorder="1" applyAlignment="1">
      <alignment horizontal="center" vertical="top" wrapText="1"/>
    </xf>
    <xf numFmtId="3" fontId="1" fillId="4" borderId="22" xfId="0" applyNumberFormat="1" applyFont="1" applyFill="1" applyBorder="1" applyAlignment="1">
      <alignment horizontal="right" vertical="top" wrapText="1"/>
    </xf>
    <xf numFmtId="0" fontId="1" fillId="4" borderId="23" xfId="0" applyFont="1" applyFill="1" applyBorder="1" applyAlignment="1">
      <alignment horizontal="right" vertical="top" wrapText="1"/>
    </xf>
    <xf numFmtId="0" fontId="1" fillId="4" borderId="118" xfId="0" applyFont="1" applyFill="1" applyBorder="1" applyAlignment="1">
      <alignment vertical="top" wrapText="1"/>
    </xf>
    <xf numFmtId="49" fontId="8" fillId="4" borderId="22" xfId="0" applyNumberFormat="1" applyFont="1" applyFill="1" applyBorder="1" applyAlignment="1">
      <alignment horizontal="center" vertical="top" wrapText="1"/>
    </xf>
    <xf numFmtId="0" fontId="1" fillId="4" borderId="22" xfId="0" applyFont="1" applyFill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8" fillId="0" borderId="28" xfId="0" applyFont="1" applyBorder="1" applyAlignment="1">
      <alignment horizontal="left" wrapText="1"/>
    </xf>
    <xf numFmtId="0" fontId="1" fillId="0" borderId="123" xfId="0" applyFont="1" applyBorder="1" applyAlignment="1">
      <alignment vertical="top" wrapText="1"/>
    </xf>
    <xf numFmtId="3" fontId="6" fillId="0" borderId="39" xfId="0" applyNumberFormat="1" applyFont="1" applyBorder="1" applyAlignment="1">
      <alignment wrapText="1"/>
    </xf>
    <xf numFmtId="49" fontId="1" fillId="4" borderId="5" xfId="0" applyNumberFormat="1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4" fillId="4" borderId="18" xfId="0" applyFont="1" applyFill="1" applyBorder="1" applyAlignment="1">
      <alignment horizontal="center" vertical="top" wrapText="1"/>
    </xf>
    <xf numFmtId="3" fontId="4" fillId="4" borderId="4" xfId="0" applyNumberFormat="1" applyFont="1" applyFill="1" applyBorder="1" applyAlignment="1">
      <alignment horizontal="right" vertical="top"/>
    </xf>
    <xf numFmtId="0" fontId="4" fillId="4" borderId="6" xfId="0" applyFont="1" applyFill="1" applyBorder="1" applyAlignment="1">
      <alignment horizontal="right" vertical="top" wrapText="1"/>
    </xf>
    <xf numFmtId="0" fontId="8" fillId="4" borderId="20" xfId="0" applyFont="1" applyFill="1" applyBorder="1" applyAlignment="1">
      <alignment horizontal="center" vertical="top" wrapText="1"/>
    </xf>
    <xf numFmtId="0" fontId="6" fillId="4" borderId="22" xfId="0" applyFont="1" applyFill="1" applyBorder="1" applyAlignment="1">
      <alignment horizontal="center" vertical="top" wrapText="1"/>
    </xf>
    <xf numFmtId="3" fontId="4" fillId="4" borderId="22" xfId="0" applyNumberFormat="1" applyFont="1" applyFill="1" applyBorder="1" applyAlignment="1">
      <alignment horizontal="right" vertical="top"/>
    </xf>
    <xf numFmtId="0" fontId="4" fillId="4" borderId="23" xfId="0" applyFont="1" applyFill="1" applyBorder="1" applyAlignment="1">
      <alignment horizontal="right" vertical="top" wrapText="1"/>
    </xf>
    <xf numFmtId="3" fontId="1" fillId="4" borderId="22" xfId="0" applyNumberFormat="1" applyFont="1" applyFill="1" applyBorder="1" applyAlignment="1">
      <alignment horizontal="right" vertical="top"/>
    </xf>
    <xf numFmtId="49" fontId="8" fillId="0" borderId="50" xfId="0" applyNumberFormat="1" applyFont="1" applyBorder="1" applyAlignment="1">
      <alignment horizontal="center" vertical="top" wrapText="1"/>
    </xf>
    <xf numFmtId="49" fontId="6" fillId="0" borderId="48" xfId="0" applyNumberFormat="1" applyFont="1" applyBorder="1" applyAlignment="1">
      <alignment horizontal="center" vertical="top" wrapText="1"/>
    </xf>
    <xf numFmtId="49" fontId="6" fillId="0" borderId="124" xfId="0" applyNumberFormat="1" applyFont="1" applyBorder="1" applyAlignment="1">
      <alignment horizontal="center" vertical="top" wrapText="1"/>
    </xf>
    <xf numFmtId="189" fontId="9" fillId="0" borderId="45" xfId="1" applyNumberFormat="1" applyFont="1" applyBorder="1" applyAlignment="1">
      <alignment horizontal="right"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187" fontId="6" fillId="0" borderId="0" xfId="0" applyNumberFormat="1" applyFont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187" fontId="5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3" fontId="4" fillId="0" borderId="0" xfId="0" applyNumberFormat="1" applyFont="1" applyAlignment="1">
      <alignment horizontal="right" vertical="top" wrapText="1"/>
    </xf>
    <xf numFmtId="187" fontId="4" fillId="0" borderId="0" xfId="0" applyNumberFormat="1" applyFont="1" applyAlignment="1">
      <alignment vertical="top" wrapText="1"/>
    </xf>
    <xf numFmtId="0" fontId="16" fillId="0" borderId="0" xfId="0" applyFont="1"/>
    <xf numFmtId="0" fontId="16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187" fontId="4" fillId="0" borderId="0" xfId="0" applyNumberFormat="1" applyFont="1"/>
    <xf numFmtId="187" fontId="16" fillId="0" borderId="0" xfId="0" applyNumberFormat="1" applyFont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9;&#3627;&#3633;&#3626;%20GFMIS%20&#3611;&#3637;%2062%20%2013%20&#3626;.&#3588;.%2062%20&#3605;&#3657;&#3629;&#3617;%20&#3649;&#3585;&#3657;&#3652;&#3586;%20&#3621;&#3656;&#3634;&#3626;&#3640;&#36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FMIS 62"/>
      <sheetName val="คณะวิทยาศาสตร์"/>
      <sheetName val="คณะเทคโนโลยีอุตสาหกรรม"/>
      <sheetName val="คณะเทคโนโลยีการเกษตร"/>
      <sheetName val="คณะครุศาสตร์1"/>
      <sheetName val="คณะมนุษยศาสตร์"/>
      <sheetName val="คณะวิทยาการจัดการ 1"/>
      <sheetName val="สำนักงานอธิการบดี"/>
      <sheetName val="ประกัน (2)"/>
      <sheetName val="กองแผน1"/>
      <sheetName val="กองพัฒนานักศึกษา1"/>
      <sheetName val="สถาบันภาษา "/>
      <sheetName val="สำนักวิทยบริการฯ"/>
      <sheetName val="สถาบันวิจัยและพัฒนา"/>
      <sheetName val="สำนักส่งเสริม"/>
      <sheetName val="บัณฑิตวิทยาลัย"/>
      <sheetName val="โรงเรียนวิธีธรรมฯ"/>
      <sheetName val="คณะวิทย์"/>
      <sheetName val="คณะเทคโนโลยีอุต"/>
      <sheetName val="คณะเทคโนเกษตร"/>
      <sheetName val="คณะวิทยาการจัดการ"/>
      <sheetName val="คณะครุศาสตร์"/>
      <sheetName val="คณะมนุศาสตร์"/>
      <sheetName val="สำนักวิทยาบิการ"/>
      <sheetName val="สถาบันภาษา"/>
      <sheetName val="สถาบันวิจัย"/>
      <sheetName val="ส่งเสริม"/>
      <sheetName val="กองกลาง"/>
      <sheetName val="กองแผน"/>
      <sheetName val="กองพัฒนานักศึกษา"/>
      <sheetName val="วิธีธรรม"/>
      <sheetName val="งานประกัน"/>
      <sheetName val="งบกลางแผ่นดิ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29C19-4A82-4DD8-A429-05C7C2989011}">
  <dimension ref="A1:AA848"/>
  <sheetViews>
    <sheetView tabSelected="1" view="pageBreakPreview" zoomScale="86" zoomScaleNormal="100" zoomScaleSheetLayoutView="86" workbookViewId="0">
      <selection activeCell="D23" sqref="D23"/>
    </sheetView>
  </sheetViews>
  <sheetFormatPr defaultColWidth="14.42578125" defaultRowHeight="15" customHeight="1" x14ac:dyDescent="0.3"/>
  <cols>
    <col min="1" max="1" width="16.140625" customWidth="1"/>
    <col min="2" max="3" width="18.7109375" customWidth="1"/>
    <col min="4" max="4" width="20.5703125" customWidth="1"/>
    <col min="5" max="5" width="83.7109375" customWidth="1"/>
    <col min="6" max="6" width="13.140625" customWidth="1"/>
    <col min="7" max="7" width="15.7109375" customWidth="1"/>
    <col min="8" max="8" width="15.5703125" customWidth="1"/>
    <col min="9" max="9" width="4.5703125" customWidth="1"/>
    <col min="10" max="10" width="30.85546875" customWidth="1"/>
    <col min="11" max="11" width="24.5703125" style="4" customWidth="1"/>
    <col min="12" max="13" width="14" customWidth="1"/>
    <col min="14" max="27" width="8" customWidth="1"/>
  </cols>
  <sheetData>
    <row r="1" spans="1:11" ht="18.7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1" ht="18.75" customHeight="1" x14ac:dyDescent="0.3">
      <c r="A2" s="5" t="s">
        <v>1</v>
      </c>
      <c r="B2" s="6"/>
      <c r="C2" s="6"/>
      <c r="D2" s="6"/>
      <c r="E2" s="6"/>
      <c r="F2" s="6"/>
      <c r="G2" s="6"/>
      <c r="H2" s="6"/>
      <c r="I2" s="6"/>
      <c r="J2" s="7"/>
    </row>
    <row r="3" spans="1:11" ht="18.75" customHeight="1" x14ac:dyDescent="0.3">
      <c r="A3" s="8"/>
      <c r="B3" s="8"/>
      <c r="C3" s="8"/>
      <c r="D3" s="9"/>
      <c r="E3" s="9"/>
      <c r="F3" s="8"/>
      <c r="G3" s="8"/>
      <c r="H3" s="10"/>
      <c r="I3" s="11"/>
      <c r="J3" s="8"/>
    </row>
    <row r="4" spans="1:11" ht="18.75" customHeight="1" x14ac:dyDescent="0.3">
      <c r="A4" s="12" t="s">
        <v>2</v>
      </c>
      <c r="B4" s="13" t="s">
        <v>3</v>
      </c>
      <c r="C4" s="13" t="s">
        <v>4</v>
      </c>
      <c r="D4" s="14" t="s">
        <v>5</v>
      </c>
      <c r="E4" s="15" t="s">
        <v>6</v>
      </c>
      <c r="F4" s="15" t="s">
        <v>7</v>
      </c>
      <c r="G4" s="16"/>
      <c r="H4" s="17" t="s">
        <v>8</v>
      </c>
      <c r="I4" s="18"/>
      <c r="J4" s="19" t="s">
        <v>9</v>
      </c>
    </row>
    <row r="5" spans="1:11" ht="18.75" customHeight="1" x14ac:dyDescent="0.3">
      <c r="A5" s="20"/>
      <c r="B5" s="21"/>
      <c r="C5" s="21"/>
      <c r="D5" s="21"/>
      <c r="E5" s="21"/>
      <c r="F5" s="21"/>
      <c r="G5" s="22" t="s">
        <v>10</v>
      </c>
      <c r="H5" s="23"/>
      <c r="I5" s="24"/>
      <c r="J5" s="25"/>
    </row>
    <row r="6" spans="1:11" ht="18.75" customHeight="1" x14ac:dyDescent="0.3">
      <c r="A6" s="26"/>
      <c r="B6" s="27"/>
      <c r="C6" s="27"/>
      <c r="D6" s="27"/>
      <c r="E6" s="27"/>
      <c r="F6" s="27"/>
      <c r="G6" s="28"/>
      <c r="H6" s="29"/>
      <c r="I6" s="30"/>
      <c r="J6" s="31"/>
    </row>
    <row r="7" spans="1:11" ht="18.75" customHeight="1" x14ac:dyDescent="0.3">
      <c r="A7" s="32" t="s">
        <v>11</v>
      </c>
      <c r="B7" s="33" t="s">
        <v>12</v>
      </c>
      <c r="C7" s="33" t="s">
        <v>13</v>
      </c>
      <c r="D7" s="33"/>
      <c r="E7" s="34" t="s">
        <v>14</v>
      </c>
      <c r="F7" s="35"/>
      <c r="G7" s="35"/>
      <c r="H7" s="36"/>
      <c r="I7" s="37"/>
      <c r="J7" s="38"/>
      <c r="K7" s="4" t="str">
        <f t="shared" ref="K7:K9" si="0">IF(B7="","","23026"&amp;RIGHT(B7,(LEN(B7)-5)))</f>
        <v>2302625035</v>
      </c>
    </row>
    <row r="8" spans="1:11" ht="18.75" customHeight="1" x14ac:dyDescent="0.3">
      <c r="A8" s="39"/>
      <c r="B8" s="40"/>
      <c r="C8" s="40" t="s">
        <v>15</v>
      </c>
      <c r="D8" s="33"/>
      <c r="E8" s="34" t="s">
        <v>16</v>
      </c>
      <c r="F8" s="35"/>
      <c r="G8" s="35"/>
      <c r="H8" s="36"/>
      <c r="I8" s="37"/>
      <c r="J8" s="38"/>
      <c r="K8" s="4" t="str">
        <f t="shared" si="0"/>
        <v/>
      </c>
    </row>
    <row r="9" spans="1:11" ht="18.75" customHeight="1" x14ac:dyDescent="0.3">
      <c r="A9" s="39"/>
      <c r="B9" s="40"/>
      <c r="C9" s="41" t="s">
        <v>15</v>
      </c>
      <c r="D9" s="42"/>
      <c r="E9" s="43" t="s">
        <v>17</v>
      </c>
      <c r="F9" s="44"/>
      <c r="G9" s="44"/>
      <c r="H9" s="45">
        <f>H11</f>
        <v>7185900</v>
      </c>
      <c r="I9" s="46" t="s">
        <v>18</v>
      </c>
      <c r="J9" s="47"/>
      <c r="K9" s="4" t="str">
        <f t="shared" si="0"/>
        <v/>
      </c>
    </row>
    <row r="10" spans="1:11" ht="21.75" x14ac:dyDescent="0.3">
      <c r="A10" s="48" t="s">
        <v>11</v>
      </c>
      <c r="B10" s="49" t="s">
        <v>19</v>
      </c>
      <c r="C10" s="50" t="s">
        <v>20</v>
      </c>
      <c r="D10" s="50"/>
      <c r="E10" s="51" t="s">
        <v>21</v>
      </c>
      <c r="F10" s="52"/>
      <c r="G10" s="52"/>
      <c r="H10" s="53"/>
      <c r="I10" s="54"/>
      <c r="J10" s="55"/>
      <c r="K10" s="4" t="str">
        <f>IF(B10="","","23026"&amp;RIGHT(B10,(LEN(B10)-5)))</f>
        <v>2302625035500001</v>
      </c>
    </row>
    <row r="11" spans="1:11" ht="21.75" x14ac:dyDescent="0.3">
      <c r="A11" s="56" t="s">
        <v>11</v>
      </c>
      <c r="B11" s="57" t="s">
        <v>19</v>
      </c>
      <c r="C11" s="57" t="s">
        <v>20</v>
      </c>
      <c r="D11" s="58" t="s">
        <v>22</v>
      </c>
      <c r="E11" s="59" t="s">
        <v>23</v>
      </c>
      <c r="F11" s="60" t="s">
        <v>24</v>
      </c>
      <c r="G11" s="60">
        <v>6211410</v>
      </c>
      <c r="H11" s="61">
        <v>7185900</v>
      </c>
      <c r="I11" s="62" t="s">
        <v>18</v>
      </c>
      <c r="J11" s="63" t="s">
        <v>25</v>
      </c>
      <c r="K11" s="4" t="str">
        <f t="shared" ref="K11:K29" si="1">IF(B11="","","23026"&amp;RIGHT(B11,(LEN(B11)-5)))</f>
        <v>2302625035500001</v>
      </c>
    </row>
    <row r="12" spans="1:11" ht="18.75" customHeight="1" x14ac:dyDescent="0.3">
      <c r="A12" s="32"/>
      <c r="B12" s="33"/>
      <c r="C12" s="33" t="s">
        <v>15</v>
      </c>
      <c r="D12" s="33"/>
      <c r="E12" s="34" t="s">
        <v>26</v>
      </c>
      <c r="F12" s="35"/>
      <c r="G12" s="35"/>
      <c r="H12" s="36"/>
      <c r="I12" s="37"/>
      <c r="J12" s="38"/>
      <c r="K12" s="4" t="str">
        <f t="shared" si="1"/>
        <v/>
      </c>
    </row>
    <row r="13" spans="1:11" ht="18.75" customHeight="1" x14ac:dyDescent="0.3">
      <c r="A13" s="32" t="s">
        <v>27</v>
      </c>
      <c r="B13" s="33" t="s">
        <v>28</v>
      </c>
      <c r="C13" s="64" t="s">
        <v>29</v>
      </c>
      <c r="D13" s="64"/>
      <c r="E13" s="34" t="s">
        <v>30</v>
      </c>
      <c r="F13" s="35"/>
      <c r="G13" s="35"/>
      <c r="H13" s="36"/>
      <c r="I13" s="37"/>
      <c r="J13" s="38"/>
      <c r="K13" s="4" t="str">
        <f t="shared" si="1"/>
        <v>2302628030</v>
      </c>
    </row>
    <row r="14" spans="1:11" ht="18.75" customHeight="1" x14ac:dyDescent="0.3">
      <c r="A14" s="32"/>
      <c r="B14" s="40"/>
      <c r="C14" s="65" t="s">
        <v>15</v>
      </c>
      <c r="D14" s="64"/>
      <c r="E14" s="34" t="s">
        <v>31</v>
      </c>
      <c r="F14" s="35"/>
      <c r="G14" s="35"/>
      <c r="H14" s="36">
        <f>H16+H27</f>
        <v>14004900</v>
      </c>
      <c r="I14" s="37" t="s">
        <v>18</v>
      </c>
      <c r="J14" s="38"/>
      <c r="K14" s="4" t="str">
        <f t="shared" si="1"/>
        <v/>
      </c>
    </row>
    <row r="15" spans="1:11" ht="40.5" customHeight="1" x14ac:dyDescent="0.3">
      <c r="A15" s="66" t="s">
        <v>27</v>
      </c>
      <c r="B15" s="67" t="s">
        <v>32</v>
      </c>
      <c r="C15" s="68" t="s">
        <v>33</v>
      </c>
      <c r="D15" s="69"/>
      <c r="E15" s="51" t="s">
        <v>34</v>
      </c>
      <c r="F15" s="52"/>
      <c r="G15" s="52"/>
      <c r="H15" s="53"/>
      <c r="I15" s="54"/>
      <c r="J15" s="55"/>
      <c r="K15" s="4" t="str">
        <f t="shared" si="1"/>
        <v>2302628030700001</v>
      </c>
    </row>
    <row r="16" spans="1:11" s="71" customFormat="1" ht="18.75" customHeight="1" x14ac:dyDescent="0.3">
      <c r="A16" s="70" t="s">
        <v>27</v>
      </c>
      <c r="B16" s="57" t="s">
        <v>32</v>
      </c>
      <c r="C16" s="57" t="s">
        <v>33</v>
      </c>
      <c r="D16" s="58" t="s">
        <v>35</v>
      </c>
      <c r="E16" s="59" t="s">
        <v>36</v>
      </c>
      <c r="F16" s="60" t="s">
        <v>24</v>
      </c>
      <c r="G16" s="60">
        <v>6211500</v>
      </c>
      <c r="H16" s="61">
        <v>14004900</v>
      </c>
      <c r="I16" s="62" t="s">
        <v>18</v>
      </c>
      <c r="J16" s="63" t="s">
        <v>25</v>
      </c>
      <c r="K16" s="4" t="str">
        <f t="shared" si="1"/>
        <v>2302628030700001</v>
      </c>
    </row>
    <row r="17" spans="1:11" ht="18.75" customHeight="1" x14ac:dyDescent="0.3">
      <c r="A17" s="32"/>
      <c r="B17" s="33"/>
      <c r="C17" s="33" t="s">
        <v>15</v>
      </c>
      <c r="D17" s="33"/>
      <c r="E17" s="34" t="s">
        <v>26</v>
      </c>
      <c r="F17" s="35"/>
      <c r="G17" s="35"/>
      <c r="H17" s="36"/>
      <c r="I17" s="37"/>
      <c r="J17" s="38"/>
      <c r="K17" s="4" t="str">
        <f t="shared" si="1"/>
        <v/>
      </c>
    </row>
    <row r="18" spans="1:11" ht="18.75" customHeight="1" x14ac:dyDescent="0.3">
      <c r="A18" s="32" t="s">
        <v>37</v>
      </c>
      <c r="B18" s="33" t="s">
        <v>38</v>
      </c>
      <c r="C18" s="64" t="s">
        <v>39</v>
      </c>
      <c r="D18" s="64"/>
      <c r="E18" s="34" t="s">
        <v>40</v>
      </c>
      <c r="F18" s="35"/>
      <c r="G18" s="35"/>
      <c r="H18" s="36"/>
      <c r="I18" s="37"/>
      <c r="J18" s="38"/>
      <c r="K18" s="4" t="str">
        <f t="shared" si="1"/>
        <v>2302628051</v>
      </c>
    </row>
    <row r="19" spans="1:11" ht="18.75" customHeight="1" x14ac:dyDescent="0.3">
      <c r="A19" s="32"/>
      <c r="B19" s="40"/>
      <c r="C19" s="65" t="s">
        <v>15</v>
      </c>
      <c r="D19" s="64"/>
      <c r="E19" s="34" t="s">
        <v>41</v>
      </c>
      <c r="F19" s="35"/>
      <c r="G19" s="35"/>
      <c r="H19" s="36">
        <f>H21+H32</f>
        <v>4259500</v>
      </c>
      <c r="I19" s="37" t="s">
        <v>18</v>
      </c>
      <c r="J19" s="38"/>
      <c r="K19" s="4" t="str">
        <f t="shared" si="1"/>
        <v/>
      </c>
    </row>
    <row r="20" spans="1:11" ht="18.75" customHeight="1" x14ac:dyDescent="0.3">
      <c r="A20" s="66" t="s">
        <v>37</v>
      </c>
      <c r="B20" s="49" t="s">
        <v>42</v>
      </c>
      <c r="C20" s="69" t="s">
        <v>43</v>
      </c>
      <c r="D20" s="72"/>
      <c r="E20" s="73" t="s">
        <v>44</v>
      </c>
      <c r="F20" s="74"/>
      <c r="G20" s="52"/>
      <c r="H20" s="75"/>
      <c r="I20" s="76"/>
      <c r="J20" s="77"/>
      <c r="K20" s="4" t="str">
        <f t="shared" si="1"/>
        <v>2302628051700001</v>
      </c>
    </row>
    <row r="21" spans="1:11" ht="18.75" customHeight="1" x14ac:dyDescent="0.3">
      <c r="A21" s="78" t="s">
        <v>37</v>
      </c>
      <c r="B21" s="57" t="s">
        <v>42</v>
      </c>
      <c r="C21" s="79" t="s">
        <v>43</v>
      </c>
      <c r="D21" s="80" t="s">
        <v>45</v>
      </c>
      <c r="E21" s="59" t="s">
        <v>46</v>
      </c>
      <c r="F21" s="58" t="s">
        <v>24</v>
      </c>
      <c r="G21" s="58">
        <v>6211500</v>
      </c>
      <c r="H21" s="61">
        <v>4259500</v>
      </c>
      <c r="I21" s="62" t="s">
        <v>18</v>
      </c>
      <c r="J21" s="63" t="s">
        <v>47</v>
      </c>
      <c r="K21" s="4" t="str">
        <f t="shared" si="1"/>
        <v>2302628051700001</v>
      </c>
    </row>
    <row r="22" spans="1:11" ht="18.75" customHeight="1" x14ac:dyDescent="0.3">
      <c r="A22" s="32"/>
      <c r="B22" s="33"/>
      <c r="C22" s="33" t="s">
        <v>15</v>
      </c>
      <c r="D22" s="33"/>
      <c r="E22" s="34" t="s">
        <v>26</v>
      </c>
      <c r="F22" s="35"/>
      <c r="G22" s="35"/>
      <c r="H22" s="36"/>
      <c r="I22" s="37"/>
      <c r="J22" s="38"/>
      <c r="K22" s="4" t="str">
        <f t="shared" si="1"/>
        <v/>
      </c>
    </row>
    <row r="23" spans="1:11" ht="18.75" customHeight="1" x14ac:dyDescent="0.3">
      <c r="A23" s="32" t="s">
        <v>48</v>
      </c>
      <c r="B23" s="33" t="s">
        <v>49</v>
      </c>
      <c r="C23" s="64" t="s">
        <v>50</v>
      </c>
      <c r="D23" s="64"/>
      <c r="E23" s="34" t="s">
        <v>51</v>
      </c>
      <c r="F23" s="35"/>
      <c r="G23" s="35"/>
      <c r="H23" s="36"/>
      <c r="I23" s="37"/>
      <c r="J23" s="38"/>
      <c r="K23" s="4" t="str">
        <f t="shared" si="1"/>
        <v>2302628057</v>
      </c>
    </row>
    <row r="24" spans="1:11" ht="18.75" customHeight="1" x14ac:dyDescent="0.3">
      <c r="A24" s="32"/>
      <c r="B24" s="40"/>
      <c r="C24" s="65" t="s">
        <v>15</v>
      </c>
      <c r="D24" s="64"/>
      <c r="E24" s="34" t="s">
        <v>52</v>
      </c>
      <c r="F24" s="35"/>
      <c r="G24" s="35"/>
      <c r="H24" s="36">
        <f>H26+H28</f>
        <v>4275600</v>
      </c>
      <c r="I24" s="37" t="s">
        <v>18</v>
      </c>
      <c r="J24" s="38"/>
      <c r="K24" s="4" t="str">
        <f t="shared" si="1"/>
        <v/>
      </c>
    </row>
    <row r="25" spans="1:11" ht="43.5" x14ac:dyDescent="0.3">
      <c r="A25" s="48" t="s">
        <v>48</v>
      </c>
      <c r="B25" s="49" t="s">
        <v>53</v>
      </c>
      <c r="C25" s="69" t="s">
        <v>54</v>
      </c>
      <c r="D25" s="81"/>
      <c r="E25" s="73" t="s">
        <v>55</v>
      </c>
      <c r="F25" s="52"/>
      <c r="G25" s="52"/>
      <c r="H25" s="75"/>
      <c r="I25" s="82"/>
      <c r="J25" s="83"/>
      <c r="K25" s="4" t="str">
        <f t="shared" si="1"/>
        <v>2302628057700001</v>
      </c>
    </row>
    <row r="26" spans="1:11" ht="21.75" x14ac:dyDescent="0.3">
      <c r="A26" s="84" t="s">
        <v>48</v>
      </c>
      <c r="B26" s="85" t="s">
        <v>53</v>
      </c>
      <c r="C26" s="85" t="s">
        <v>54</v>
      </c>
      <c r="D26" s="86" t="s">
        <v>56</v>
      </c>
      <c r="E26" s="87" t="s">
        <v>57</v>
      </c>
      <c r="F26" s="88" t="s">
        <v>24</v>
      </c>
      <c r="G26" s="88">
        <v>6211500</v>
      </c>
      <c r="H26" s="89">
        <v>2450000</v>
      </c>
      <c r="I26" s="90" t="s">
        <v>18</v>
      </c>
      <c r="J26" s="91" t="s">
        <v>25</v>
      </c>
      <c r="K26" s="4" t="str">
        <f t="shared" si="1"/>
        <v>2302628057700001</v>
      </c>
    </row>
    <row r="27" spans="1:11" s="99" customFormat="1" ht="21.75" x14ac:dyDescent="0.3">
      <c r="A27" s="92" t="s">
        <v>48</v>
      </c>
      <c r="B27" s="93" t="s">
        <v>58</v>
      </c>
      <c r="C27" s="93" t="s">
        <v>59</v>
      </c>
      <c r="D27" s="94"/>
      <c r="E27" s="95" t="s">
        <v>60</v>
      </c>
      <c r="F27" s="94"/>
      <c r="G27" s="94"/>
      <c r="H27" s="96"/>
      <c r="I27" s="97"/>
      <c r="J27" s="98"/>
      <c r="K27" s="4" t="str">
        <f t="shared" si="1"/>
        <v>2302628057700002</v>
      </c>
    </row>
    <row r="28" spans="1:11" ht="21.75" x14ac:dyDescent="0.3">
      <c r="A28" s="100" t="s">
        <v>48</v>
      </c>
      <c r="B28" s="101" t="s">
        <v>58</v>
      </c>
      <c r="C28" s="101" t="s">
        <v>59</v>
      </c>
      <c r="D28" s="102" t="s">
        <v>61</v>
      </c>
      <c r="E28" s="103" t="s">
        <v>57</v>
      </c>
      <c r="F28" s="104" t="s">
        <v>24</v>
      </c>
      <c r="G28" s="104">
        <v>6211500</v>
      </c>
      <c r="H28" s="105">
        <v>1825600</v>
      </c>
      <c r="I28" s="106" t="s">
        <v>18</v>
      </c>
      <c r="J28" s="107" t="s">
        <v>62</v>
      </c>
      <c r="K28" s="4" t="str">
        <f>IF(B28="","","23026"&amp;RIGHT(B28,(LEN(B28)-5)))</f>
        <v>2302628057700002</v>
      </c>
    </row>
    <row r="29" spans="1:11" ht="18.75" customHeight="1" x14ac:dyDescent="0.3">
      <c r="A29" s="32"/>
      <c r="B29" s="33"/>
      <c r="C29" s="33" t="s">
        <v>15</v>
      </c>
      <c r="D29" s="33"/>
      <c r="E29" s="34" t="s">
        <v>63</v>
      </c>
      <c r="F29" s="35"/>
      <c r="G29" s="35"/>
      <c r="H29" s="36"/>
      <c r="I29" s="37"/>
      <c r="J29" s="38"/>
      <c r="K29" s="4" t="str">
        <f t="shared" si="1"/>
        <v/>
      </c>
    </row>
    <row r="30" spans="1:11" ht="37.5" customHeight="1" x14ac:dyDescent="0.3">
      <c r="A30" s="32" t="s">
        <v>64</v>
      </c>
      <c r="B30" s="33" t="s">
        <v>65</v>
      </c>
      <c r="C30" s="64" t="s">
        <v>66</v>
      </c>
      <c r="D30" s="64"/>
      <c r="E30" s="34" t="s">
        <v>67</v>
      </c>
      <c r="F30" s="35"/>
      <c r="G30" s="35"/>
      <c r="H30" s="36"/>
      <c r="I30" s="37"/>
      <c r="J30" s="38"/>
      <c r="K30" s="4" t="str">
        <f>IF(B30="","","23026"&amp;RIGHT(B30,(LEN(B30)-5)))</f>
        <v>2302632048</v>
      </c>
    </row>
    <row r="31" spans="1:11" ht="39.75" customHeight="1" x14ac:dyDescent="0.3">
      <c r="A31" s="32"/>
      <c r="B31" s="40"/>
      <c r="C31" s="65" t="s">
        <v>15</v>
      </c>
      <c r="D31" s="64"/>
      <c r="E31" s="34" t="s">
        <v>68</v>
      </c>
      <c r="F31" s="35"/>
      <c r="G31" s="35"/>
      <c r="H31" s="36">
        <f>H33</f>
        <v>5000000</v>
      </c>
      <c r="I31" s="37" t="s">
        <v>18</v>
      </c>
      <c r="J31" s="38"/>
      <c r="K31" s="4" t="str">
        <f t="shared" ref="K31:K94" si="2">IF(B31="","","23026"&amp;RIGHT(B31,(LEN(B31)-5)))</f>
        <v/>
      </c>
    </row>
    <row r="32" spans="1:11" s="99" customFormat="1" ht="41.25" customHeight="1" x14ac:dyDescent="0.3">
      <c r="A32" s="48" t="s">
        <v>64</v>
      </c>
      <c r="B32" s="49" t="s">
        <v>69</v>
      </c>
      <c r="C32" s="49" t="s">
        <v>70</v>
      </c>
      <c r="D32" s="108"/>
      <c r="E32" s="73" t="s">
        <v>71</v>
      </c>
      <c r="F32" s="108"/>
      <c r="G32" s="108"/>
      <c r="H32" s="75"/>
      <c r="I32" s="82"/>
      <c r="J32" s="83"/>
      <c r="K32" s="4" t="str">
        <f t="shared" si="2"/>
        <v>2302632048700001</v>
      </c>
    </row>
    <row r="33" spans="1:11" ht="43.5" x14ac:dyDescent="0.3">
      <c r="A33" s="109" t="s">
        <v>64</v>
      </c>
      <c r="B33" s="110" t="s">
        <v>69</v>
      </c>
      <c r="C33" s="110" t="s">
        <v>70</v>
      </c>
      <c r="D33" s="111" t="s">
        <v>72</v>
      </c>
      <c r="E33" s="112" t="s">
        <v>73</v>
      </c>
      <c r="F33" s="74" t="s">
        <v>74</v>
      </c>
      <c r="G33" s="113">
        <v>6211500</v>
      </c>
      <c r="H33" s="114">
        <v>5000000</v>
      </c>
      <c r="I33" s="115" t="s">
        <v>18</v>
      </c>
      <c r="J33" s="116" t="s">
        <v>75</v>
      </c>
      <c r="K33" s="4" t="str">
        <f t="shared" si="2"/>
        <v>2302632048700001</v>
      </c>
    </row>
    <row r="34" spans="1:11" ht="21.75" x14ac:dyDescent="0.3">
      <c r="A34" s="117"/>
      <c r="B34" s="118"/>
      <c r="C34" s="118" t="s">
        <v>15</v>
      </c>
      <c r="D34" s="118"/>
      <c r="E34" s="119" t="s">
        <v>76</v>
      </c>
      <c r="F34" s="120"/>
      <c r="G34" s="120"/>
      <c r="H34" s="121"/>
      <c r="I34" s="122"/>
      <c r="J34" s="123"/>
      <c r="K34" s="4" t="str">
        <f t="shared" si="2"/>
        <v/>
      </c>
    </row>
    <row r="35" spans="1:11" ht="21.75" x14ac:dyDescent="0.3">
      <c r="A35" s="32" t="s">
        <v>77</v>
      </c>
      <c r="B35" s="33" t="s">
        <v>78</v>
      </c>
      <c r="C35" s="64" t="s">
        <v>79</v>
      </c>
      <c r="D35" s="64"/>
      <c r="E35" s="34" t="s">
        <v>80</v>
      </c>
      <c r="F35" s="35"/>
      <c r="G35" s="35"/>
      <c r="H35" s="36"/>
      <c r="I35" s="37"/>
      <c r="J35" s="38"/>
      <c r="K35" s="4" t="str">
        <f t="shared" si="2"/>
        <v>2302633009</v>
      </c>
    </row>
    <row r="36" spans="1:11" ht="41.25" customHeight="1" x14ac:dyDescent="0.3">
      <c r="A36" s="32"/>
      <c r="B36" s="40"/>
      <c r="C36" s="65" t="s">
        <v>15</v>
      </c>
      <c r="D36" s="64"/>
      <c r="E36" s="34" t="s">
        <v>81</v>
      </c>
      <c r="F36" s="35"/>
      <c r="G36" s="35"/>
      <c r="H36" s="36">
        <f>SUM(H37:H41)</f>
        <v>855700</v>
      </c>
      <c r="I36" s="37" t="s">
        <v>18</v>
      </c>
      <c r="J36" s="38"/>
      <c r="K36" s="4" t="str">
        <f t="shared" si="2"/>
        <v/>
      </c>
    </row>
    <row r="37" spans="1:11" ht="43.5" x14ac:dyDescent="0.3">
      <c r="A37" s="124" t="s">
        <v>77</v>
      </c>
      <c r="B37" s="125" t="s">
        <v>82</v>
      </c>
      <c r="C37" s="125" t="s">
        <v>83</v>
      </c>
      <c r="D37" s="126" t="s">
        <v>84</v>
      </c>
      <c r="E37" s="127" t="s">
        <v>85</v>
      </c>
      <c r="F37" s="74" t="s">
        <v>74</v>
      </c>
      <c r="G37" s="128">
        <v>6211410</v>
      </c>
      <c r="H37" s="129">
        <v>445300</v>
      </c>
      <c r="I37" s="76" t="s">
        <v>18</v>
      </c>
      <c r="J37" s="77" t="s">
        <v>86</v>
      </c>
      <c r="K37" s="4" t="str">
        <f t="shared" si="2"/>
        <v>2302633009500001</v>
      </c>
    </row>
    <row r="38" spans="1:11" ht="43.5" x14ac:dyDescent="0.3">
      <c r="A38" s="84" t="s">
        <v>77</v>
      </c>
      <c r="B38" s="130" t="s">
        <v>87</v>
      </c>
      <c r="C38" s="130" t="s">
        <v>88</v>
      </c>
      <c r="D38" s="86" t="s">
        <v>84</v>
      </c>
      <c r="E38" s="131" t="s">
        <v>89</v>
      </c>
      <c r="F38" s="88" t="s">
        <v>74</v>
      </c>
      <c r="G38" s="88">
        <v>6211410</v>
      </c>
      <c r="H38" s="89">
        <v>134900</v>
      </c>
      <c r="I38" s="132" t="s">
        <v>18</v>
      </c>
      <c r="J38" s="91" t="s">
        <v>86</v>
      </c>
      <c r="K38" s="4" t="str">
        <f t="shared" si="2"/>
        <v>2302633009500002</v>
      </c>
    </row>
    <row r="39" spans="1:11" ht="43.5" x14ac:dyDescent="0.3">
      <c r="A39" s="84" t="s">
        <v>77</v>
      </c>
      <c r="B39" s="130" t="s">
        <v>90</v>
      </c>
      <c r="C39" s="130" t="s">
        <v>91</v>
      </c>
      <c r="D39" s="86" t="s">
        <v>84</v>
      </c>
      <c r="E39" s="131" t="s">
        <v>92</v>
      </c>
      <c r="F39" s="88" t="s">
        <v>74</v>
      </c>
      <c r="G39" s="88">
        <v>6211410</v>
      </c>
      <c r="H39" s="89">
        <v>76100</v>
      </c>
      <c r="I39" s="132" t="s">
        <v>18</v>
      </c>
      <c r="J39" s="91" t="s">
        <v>86</v>
      </c>
      <c r="K39" s="4" t="str">
        <f t="shared" si="2"/>
        <v>2302633009500003</v>
      </c>
    </row>
    <row r="40" spans="1:11" ht="43.5" x14ac:dyDescent="0.3">
      <c r="A40" s="84" t="s">
        <v>77</v>
      </c>
      <c r="B40" s="130" t="s">
        <v>93</v>
      </c>
      <c r="C40" s="130" t="s">
        <v>94</v>
      </c>
      <c r="D40" s="86" t="s">
        <v>84</v>
      </c>
      <c r="E40" s="131" t="s">
        <v>95</v>
      </c>
      <c r="F40" s="88" t="s">
        <v>74</v>
      </c>
      <c r="G40" s="88">
        <v>6211410</v>
      </c>
      <c r="H40" s="89">
        <v>86900</v>
      </c>
      <c r="I40" s="132" t="s">
        <v>18</v>
      </c>
      <c r="J40" s="91" t="s">
        <v>86</v>
      </c>
      <c r="K40" s="4" t="str">
        <f t="shared" si="2"/>
        <v>2302633009500004</v>
      </c>
    </row>
    <row r="41" spans="1:11" ht="43.5" x14ac:dyDescent="0.3">
      <c r="A41" s="56" t="s">
        <v>77</v>
      </c>
      <c r="B41" s="133" t="s">
        <v>96</v>
      </c>
      <c r="C41" s="133" t="s">
        <v>97</v>
      </c>
      <c r="D41" s="134" t="s">
        <v>84</v>
      </c>
      <c r="E41" s="135" t="s">
        <v>98</v>
      </c>
      <c r="F41" s="58" t="s">
        <v>74</v>
      </c>
      <c r="G41" s="58">
        <v>6211410</v>
      </c>
      <c r="H41" s="136">
        <v>112500</v>
      </c>
      <c r="I41" s="137" t="s">
        <v>18</v>
      </c>
      <c r="J41" s="63" t="s">
        <v>86</v>
      </c>
      <c r="K41" s="4" t="str">
        <f t="shared" si="2"/>
        <v>2302633009500005</v>
      </c>
    </row>
    <row r="42" spans="1:11" ht="21.75" x14ac:dyDescent="0.3">
      <c r="A42" s="32"/>
      <c r="B42" s="33"/>
      <c r="C42" s="33" t="s">
        <v>15</v>
      </c>
      <c r="D42" s="33"/>
      <c r="E42" s="34" t="s">
        <v>76</v>
      </c>
      <c r="F42" s="35"/>
      <c r="G42" s="35"/>
      <c r="H42" s="36"/>
      <c r="I42" s="37"/>
      <c r="J42" s="38"/>
      <c r="K42" s="4" t="str">
        <f t="shared" si="2"/>
        <v/>
      </c>
    </row>
    <row r="43" spans="1:11" ht="21.75" x14ac:dyDescent="0.3">
      <c r="A43" s="32" t="s">
        <v>99</v>
      </c>
      <c r="B43" s="33" t="s">
        <v>100</v>
      </c>
      <c r="C43" s="64" t="s">
        <v>101</v>
      </c>
      <c r="D43" s="64"/>
      <c r="E43" s="34" t="s">
        <v>102</v>
      </c>
      <c r="F43" s="35"/>
      <c r="G43" s="35"/>
      <c r="H43" s="36"/>
      <c r="I43" s="37"/>
      <c r="J43" s="38"/>
      <c r="K43" s="4" t="str">
        <f t="shared" si="2"/>
        <v>2302633046</v>
      </c>
    </row>
    <row r="44" spans="1:11" ht="21.75" x14ac:dyDescent="0.3">
      <c r="A44" s="32"/>
      <c r="B44" s="40"/>
      <c r="C44" s="65" t="s">
        <v>15</v>
      </c>
      <c r="D44" s="64"/>
      <c r="E44" s="34" t="s">
        <v>103</v>
      </c>
      <c r="F44" s="35"/>
      <c r="G44" s="35"/>
      <c r="H44" s="36">
        <f>H45</f>
        <v>30846500</v>
      </c>
      <c r="I44" s="37" t="s">
        <v>18</v>
      </c>
      <c r="J44" s="38"/>
      <c r="K44" s="4" t="str">
        <f t="shared" si="2"/>
        <v/>
      </c>
    </row>
    <row r="45" spans="1:11" s="99" customFormat="1" ht="21.75" x14ac:dyDescent="0.5">
      <c r="A45" s="48" t="s">
        <v>99</v>
      </c>
      <c r="B45" s="138" t="s">
        <v>104</v>
      </c>
      <c r="C45" s="138" t="s">
        <v>105</v>
      </c>
      <c r="D45" s="139"/>
      <c r="E45" s="140" t="s">
        <v>106</v>
      </c>
      <c r="F45" s="108" t="s">
        <v>24</v>
      </c>
      <c r="G45" s="108">
        <v>6211500</v>
      </c>
      <c r="H45" s="75">
        <f>SUM(H46:H146)</f>
        <v>30846500</v>
      </c>
      <c r="I45" s="82"/>
      <c r="J45" s="83"/>
      <c r="K45" s="4" t="str">
        <f t="shared" si="2"/>
        <v>2302633046700001</v>
      </c>
    </row>
    <row r="46" spans="1:11" ht="21.75" x14ac:dyDescent="0.5">
      <c r="A46" s="84" t="s">
        <v>99</v>
      </c>
      <c r="B46" s="141" t="s">
        <v>104</v>
      </c>
      <c r="C46" s="141" t="s">
        <v>105</v>
      </c>
      <c r="D46" s="86" t="s">
        <v>107</v>
      </c>
      <c r="E46" s="87" t="s">
        <v>108</v>
      </c>
      <c r="F46" s="88" t="s">
        <v>24</v>
      </c>
      <c r="G46" s="88">
        <v>6211500</v>
      </c>
      <c r="H46" s="89">
        <f>2034000-H47</f>
        <v>34000</v>
      </c>
      <c r="I46" s="132" t="s">
        <v>18</v>
      </c>
      <c r="J46" s="91" t="s">
        <v>109</v>
      </c>
      <c r="K46" s="4" t="str">
        <f t="shared" si="2"/>
        <v>2302633046700001</v>
      </c>
    </row>
    <row r="47" spans="1:11" ht="21.75" x14ac:dyDescent="0.5">
      <c r="A47" s="84" t="s">
        <v>99</v>
      </c>
      <c r="B47" s="141" t="s">
        <v>104</v>
      </c>
      <c r="C47" s="141" t="s">
        <v>105</v>
      </c>
      <c r="D47" s="86" t="s">
        <v>110</v>
      </c>
      <c r="E47" s="87" t="s">
        <v>111</v>
      </c>
      <c r="F47" s="88" t="s">
        <v>24</v>
      </c>
      <c r="G47" s="88">
        <v>6211500</v>
      </c>
      <c r="H47" s="89">
        <v>2000000</v>
      </c>
      <c r="I47" s="132" t="s">
        <v>18</v>
      </c>
      <c r="J47" s="91" t="s">
        <v>47</v>
      </c>
      <c r="K47" s="4" t="str">
        <f t="shared" si="2"/>
        <v>2302633046700001</v>
      </c>
    </row>
    <row r="48" spans="1:11" ht="21.75" x14ac:dyDescent="0.5">
      <c r="A48" s="84" t="s">
        <v>99</v>
      </c>
      <c r="B48" s="141" t="s">
        <v>104</v>
      </c>
      <c r="C48" s="142" t="s">
        <v>105</v>
      </c>
      <c r="D48" s="143" t="s">
        <v>112</v>
      </c>
      <c r="E48" s="144" t="s">
        <v>113</v>
      </c>
      <c r="F48" s="88" t="s">
        <v>24</v>
      </c>
      <c r="G48" s="145">
        <v>6211500</v>
      </c>
      <c r="H48" s="146">
        <f>10102000- H49-H50-H51-H52-H53-H54-H55-H56-H57-H58-H59-H60-H62-H61-H63-H64-H65-H66-H67-H68-H69</f>
        <v>4483620</v>
      </c>
      <c r="I48" s="132" t="s">
        <v>18</v>
      </c>
      <c r="J48" s="147" t="s">
        <v>109</v>
      </c>
      <c r="K48" s="4" t="str">
        <f t="shared" si="2"/>
        <v>2302633046700001</v>
      </c>
    </row>
    <row r="49" spans="1:11" ht="21.75" x14ac:dyDescent="0.5">
      <c r="A49" s="84" t="s">
        <v>99</v>
      </c>
      <c r="B49" s="141" t="s">
        <v>104</v>
      </c>
      <c r="C49" s="148" t="s">
        <v>105</v>
      </c>
      <c r="D49" s="149" t="s">
        <v>114</v>
      </c>
      <c r="E49" s="149" t="s">
        <v>115</v>
      </c>
      <c r="F49" s="88" t="s">
        <v>24</v>
      </c>
      <c r="G49" s="145">
        <v>6211500</v>
      </c>
      <c r="H49" s="150">
        <v>205675</v>
      </c>
      <c r="I49" s="132" t="s">
        <v>18</v>
      </c>
      <c r="J49" s="149" t="s">
        <v>116</v>
      </c>
      <c r="K49" s="4" t="str">
        <f t="shared" si="2"/>
        <v>2302633046700001</v>
      </c>
    </row>
    <row r="50" spans="1:11" ht="21.75" x14ac:dyDescent="0.5">
      <c r="A50" s="84" t="s">
        <v>99</v>
      </c>
      <c r="B50" s="141" t="s">
        <v>104</v>
      </c>
      <c r="C50" s="148" t="s">
        <v>105</v>
      </c>
      <c r="D50" s="151" t="s">
        <v>117</v>
      </c>
      <c r="E50" s="151" t="s">
        <v>118</v>
      </c>
      <c r="F50" s="88" t="s">
        <v>24</v>
      </c>
      <c r="G50" s="145">
        <v>6211500</v>
      </c>
      <c r="H50" s="152">
        <v>123100</v>
      </c>
      <c r="I50" s="132" t="s">
        <v>18</v>
      </c>
      <c r="J50" s="151" t="s">
        <v>119</v>
      </c>
      <c r="K50" s="4" t="str">
        <f t="shared" si="2"/>
        <v>2302633046700001</v>
      </c>
    </row>
    <row r="51" spans="1:11" ht="43.5" x14ac:dyDescent="0.5">
      <c r="A51" s="84" t="s">
        <v>99</v>
      </c>
      <c r="B51" s="141" t="s">
        <v>104</v>
      </c>
      <c r="C51" s="148" t="s">
        <v>105</v>
      </c>
      <c r="D51" s="151" t="s">
        <v>120</v>
      </c>
      <c r="E51" s="151" t="s">
        <v>121</v>
      </c>
      <c r="F51" s="88" t="s">
        <v>24</v>
      </c>
      <c r="G51" s="145">
        <v>6211500</v>
      </c>
      <c r="H51" s="152">
        <v>99800</v>
      </c>
      <c r="I51" s="132" t="s">
        <v>18</v>
      </c>
      <c r="J51" s="151" t="s">
        <v>119</v>
      </c>
      <c r="K51" s="4" t="str">
        <f t="shared" si="2"/>
        <v>2302633046700001</v>
      </c>
    </row>
    <row r="52" spans="1:11" ht="43.5" x14ac:dyDescent="0.5">
      <c r="A52" s="84" t="s">
        <v>99</v>
      </c>
      <c r="B52" s="141" t="s">
        <v>104</v>
      </c>
      <c r="C52" s="148" t="s">
        <v>105</v>
      </c>
      <c r="D52" s="151" t="s">
        <v>122</v>
      </c>
      <c r="E52" s="151" t="s">
        <v>123</v>
      </c>
      <c r="F52" s="88" t="s">
        <v>24</v>
      </c>
      <c r="G52" s="145">
        <v>6211500</v>
      </c>
      <c r="H52" s="152">
        <v>119800</v>
      </c>
      <c r="I52" s="132" t="s">
        <v>18</v>
      </c>
      <c r="J52" s="151" t="s">
        <v>119</v>
      </c>
      <c r="K52" s="4" t="str">
        <f t="shared" si="2"/>
        <v>2302633046700001</v>
      </c>
    </row>
    <row r="53" spans="1:11" ht="43.5" x14ac:dyDescent="0.5">
      <c r="A53" s="84" t="s">
        <v>99</v>
      </c>
      <c r="B53" s="141" t="s">
        <v>104</v>
      </c>
      <c r="C53" s="148" t="s">
        <v>105</v>
      </c>
      <c r="D53" s="151" t="s">
        <v>124</v>
      </c>
      <c r="E53" s="151" t="s">
        <v>125</v>
      </c>
      <c r="F53" s="88" t="s">
        <v>24</v>
      </c>
      <c r="G53" s="145">
        <v>6211500</v>
      </c>
      <c r="H53" s="152">
        <v>755600</v>
      </c>
      <c r="I53" s="132" t="s">
        <v>18</v>
      </c>
      <c r="J53" s="151" t="s">
        <v>119</v>
      </c>
      <c r="K53" s="4" t="str">
        <f t="shared" si="2"/>
        <v>2302633046700001</v>
      </c>
    </row>
    <row r="54" spans="1:11" ht="21.75" x14ac:dyDescent="0.5">
      <c r="A54" s="84" t="s">
        <v>99</v>
      </c>
      <c r="B54" s="141" t="s">
        <v>104</v>
      </c>
      <c r="C54" s="148" t="s">
        <v>105</v>
      </c>
      <c r="D54" s="151" t="s">
        <v>126</v>
      </c>
      <c r="E54" s="151" t="s">
        <v>127</v>
      </c>
      <c r="F54" s="88" t="s">
        <v>24</v>
      </c>
      <c r="G54" s="145">
        <v>6211500</v>
      </c>
      <c r="H54" s="152">
        <v>210700</v>
      </c>
      <c r="I54" s="132" t="s">
        <v>18</v>
      </c>
      <c r="J54" s="151" t="s">
        <v>119</v>
      </c>
      <c r="K54" s="4" t="str">
        <f t="shared" si="2"/>
        <v>2302633046700001</v>
      </c>
    </row>
    <row r="55" spans="1:11" ht="21.75" x14ac:dyDescent="0.5">
      <c r="A55" s="84" t="s">
        <v>99</v>
      </c>
      <c r="B55" s="141" t="s">
        <v>104</v>
      </c>
      <c r="C55" s="148" t="s">
        <v>105</v>
      </c>
      <c r="D55" s="151" t="s">
        <v>128</v>
      </c>
      <c r="E55" s="151" t="s">
        <v>129</v>
      </c>
      <c r="F55" s="88" t="s">
        <v>24</v>
      </c>
      <c r="G55" s="145">
        <v>6211500</v>
      </c>
      <c r="H55" s="152">
        <v>135150</v>
      </c>
      <c r="I55" s="132" t="s">
        <v>18</v>
      </c>
      <c r="J55" s="151" t="s">
        <v>119</v>
      </c>
      <c r="K55" s="4" t="str">
        <f t="shared" si="2"/>
        <v>2302633046700001</v>
      </c>
    </row>
    <row r="56" spans="1:11" ht="43.5" x14ac:dyDescent="0.5">
      <c r="A56" s="84" t="s">
        <v>99</v>
      </c>
      <c r="B56" s="141" t="s">
        <v>104</v>
      </c>
      <c r="C56" s="148" t="s">
        <v>105</v>
      </c>
      <c r="D56" s="151" t="s">
        <v>130</v>
      </c>
      <c r="E56" s="151" t="s">
        <v>131</v>
      </c>
      <c r="F56" s="88" t="s">
        <v>24</v>
      </c>
      <c r="G56" s="145">
        <v>6211500</v>
      </c>
      <c r="H56" s="152">
        <v>708900</v>
      </c>
      <c r="I56" s="132" t="s">
        <v>18</v>
      </c>
      <c r="J56" s="151" t="s">
        <v>119</v>
      </c>
      <c r="K56" s="4" t="str">
        <f t="shared" si="2"/>
        <v>2302633046700001</v>
      </c>
    </row>
    <row r="57" spans="1:11" ht="21.75" x14ac:dyDescent="0.5">
      <c r="A57" s="84" t="s">
        <v>99</v>
      </c>
      <c r="B57" s="141" t="s">
        <v>104</v>
      </c>
      <c r="C57" s="148" t="s">
        <v>105</v>
      </c>
      <c r="D57" s="151" t="s">
        <v>132</v>
      </c>
      <c r="E57" s="151" t="s">
        <v>133</v>
      </c>
      <c r="F57" s="88" t="s">
        <v>24</v>
      </c>
      <c r="G57" s="145">
        <v>6211500</v>
      </c>
      <c r="H57" s="152">
        <v>706400</v>
      </c>
      <c r="I57" s="132" t="s">
        <v>18</v>
      </c>
      <c r="J57" s="151" t="s">
        <v>62</v>
      </c>
      <c r="K57" s="4" t="str">
        <f t="shared" si="2"/>
        <v>2302633046700001</v>
      </c>
    </row>
    <row r="58" spans="1:11" ht="21.75" x14ac:dyDescent="0.5">
      <c r="A58" s="84" t="s">
        <v>99</v>
      </c>
      <c r="B58" s="141" t="s">
        <v>104</v>
      </c>
      <c r="C58" s="148" t="s">
        <v>105</v>
      </c>
      <c r="D58" s="151" t="s">
        <v>134</v>
      </c>
      <c r="E58" s="151" t="s">
        <v>135</v>
      </c>
      <c r="F58" s="88" t="s">
        <v>24</v>
      </c>
      <c r="G58" s="145">
        <v>6211500</v>
      </c>
      <c r="H58" s="152">
        <v>280600</v>
      </c>
      <c r="I58" s="132" t="s">
        <v>18</v>
      </c>
      <c r="J58" s="151" t="s">
        <v>62</v>
      </c>
      <c r="K58" s="4" t="str">
        <f t="shared" si="2"/>
        <v>2302633046700001</v>
      </c>
    </row>
    <row r="59" spans="1:11" ht="21.75" x14ac:dyDescent="0.5">
      <c r="A59" s="84" t="s">
        <v>99</v>
      </c>
      <c r="B59" s="141" t="s">
        <v>104</v>
      </c>
      <c r="C59" s="148" t="s">
        <v>105</v>
      </c>
      <c r="D59" s="151" t="s">
        <v>136</v>
      </c>
      <c r="E59" s="151" t="s">
        <v>137</v>
      </c>
      <c r="F59" s="88" t="s">
        <v>24</v>
      </c>
      <c r="G59" s="145">
        <v>6211500</v>
      </c>
      <c r="H59" s="152">
        <v>35270</v>
      </c>
      <c r="I59" s="132" t="s">
        <v>18</v>
      </c>
      <c r="J59" s="151" t="s">
        <v>47</v>
      </c>
      <c r="K59" s="4" t="str">
        <f t="shared" si="2"/>
        <v>2302633046700001</v>
      </c>
    </row>
    <row r="60" spans="1:11" ht="21.75" x14ac:dyDescent="0.5">
      <c r="A60" s="84" t="s">
        <v>99</v>
      </c>
      <c r="B60" s="141" t="s">
        <v>104</v>
      </c>
      <c r="C60" s="148" t="s">
        <v>105</v>
      </c>
      <c r="D60" s="151" t="s">
        <v>138</v>
      </c>
      <c r="E60" s="151" t="s">
        <v>139</v>
      </c>
      <c r="F60" s="88" t="s">
        <v>24</v>
      </c>
      <c r="G60" s="145">
        <v>6211500</v>
      </c>
      <c r="H60" s="152">
        <v>525350</v>
      </c>
      <c r="I60" s="132" t="s">
        <v>18</v>
      </c>
      <c r="J60" s="151" t="s">
        <v>47</v>
      </c>
      <c r="K60" s="4" t="str">
        <f t="shared" si="2"/>
        <v>2302633046700001</v>
      </c>
    </row>
    <row r="61" spans="1:11" ht="43.5" x14ac:dyDescent="0.5">
      <c r="A61" s="84" t="s">
        <v>99</v>
      </c>
      <c r="B61" s="141" t="s">
        <v>104</v>
      </c>
      <c r="C61" s="148" t="s">
        <v>105</v>
      </c>
      <c r="D61" s="151" t="s">
        <v>140</v>
      </c>
      <c r="E61" s="151" t="s">
        <v>141</v>
      </c>
      <c r="F61" s="88" t="s">
        <v>24</v>
      </c>
      <c r="G61" s="145">
        <v>6211500</v>
      </c>
      <c r="H61" s="152">
        <v>94800</v>
      </c>
      <c r="I61" s="132" t="s">
        <v>18</v>
      </c>
      <c r="J61" s="151" t="s">
        <v>47</v>
      </c>
      <c r="K61" s="4" t="str">
        <f t="shared" si="2"/>
        <v>2302633046700001</v>
      </c>
    </row>
    <row r="62" spans="1:11" ht="43.5" x14ac:dyDescent="0.5">
      <c r="A62" s="84" t="s">
        <v>99</v>
      </c>
      <c r="B62" s="141" t="s">
        <v>104</v>
      </c>
      <c r="C62" s="148" t="s">
        <v>105</v>
      </c>
      <c r="D62" s="151" t="s">
        <v>142</v>
      </c>
      <c r="E62" s="151" t="s">
        <v>143</v>
      </c>
      <c r="F62" s="88" t="s">
        <v>24</v>
      </c>
      <c r="G62" s="145">
        <v>6211500</v>
      </c>
      <c r="H62" s="152">
        <v>212895</v>
      </c>
      <c r="I62" s="132" t="s">
        <v>18</v>
      </c>
      <c r="J62" s="151" t="s">
        <v>47</v>
      </c>
      <c r="K62" s="4" t="str">
        <f t="shared" si="2"/>
        <v>2302633046700001</v>
      </c>
    </row>
    <row r="63" spans="1:11" ht="21.75" x14ac:dyDescent="0.5">
      <c r="A63" s="84" t="s">
        <v>99</v>
      </c>
      <c r="B63" s="141" t="s">
        <v>104</v>
      </c>
      <c r="C63" s="148" t="s">
        <v>105</v>
      </c>
      <c r="D63" s="151" t="s">
        <v>144</v>
      </c>
      <c r="E63" s="151" t="s">
        <v>145</v>
      </c>
      <c r="F63" s="88" t="s">
        <v>24</v>
      </c>
      <c r="G63" s="145">
        <v>6211500</v>
      </c>
      <c r="H63" s="152">
        <v>318600</v>
      </c>
      <c r="I63" s="132" t="s">
        <v>18</v>
      </c>
      <c r="J63" s="151" t="s">
        <v>47</v>
      </c>
      <c r="K63" s="4" t="str">
        <f t="shared" si="2"/>
        <v>2302633046700001</v>
      </c>
    </row>
    <row r="64" spans="1:11" ht="43.5" x14ac:dyDescent="0.5">
      <c r="A64" s="84" t="s">
        <v>99</v>
      </c>
      <c r="B64" s="141" t="s">
        <v>104</v>
      </c>
      <c r="C64" s="148" t="s">
        <v>105</v>
      </c>
      <c r="D64" s="151" t="s">
        <v>146</v>
      </c>
      <c r="E64" s="151" t="s">
        <v>147</v>
      </c>
      <c r="F64" s="88" t="s">
        <v>24</v>
      </c>
      <c r="G64" s="145">
        <v>6211500</v>
      </c>
      <c r="H64" s="152">
        <v>122390</v>
      </c>
      <c r="I64" s="132" t="s">
        <v>18</v>
      </c>
      <c r="J64" s="151" t="s">
        <v>47</v>
      </c>
      <c r="K64" s="4" t="str">
        <f t="shared" si="2"/>
        <v>2302633046700001</v>
      </c>
    </row>
    <row r="65" spans="1:11" ht="43.5" x14ac:dyDescent="0.5">
      <c r="A65" s="84" t="s">
        <v>99</v>
      </c>
      <c r="B65" s="141" t="s">
        <v>104</v>
      </c>
      <c r="C65" s="148" t="s">
        <v>105</v>
      </c>
      <c r="D65" s="151" t="s">
        <v>148</v>
      </c>
      <c r="E65" s="151" t="s">
        <v>149</v>
      </c>
      <c r="F65" s="88" t="s">
        <v>24</v>
      </c>
      <c r="G65" s="145">
        <v>6211500</v>
      </c>
      <c r="H65" s="152">
        <v>206450</v>
      </c>
      <c r="I65" s="132" t="s">
        <v>18</v>
      </c>
      <c r="J65" s="151" t="s">
        <v>47</v>
      </c>
      <c r="K65" s="4" t="str">
        <f t="shared" si="2"/>
        <v>2302633046700001</v>
      </c>
    </row>
    <row r="66" spans="1:11" ht="43.5" x14ac:dyDescent="0.3">
      <c r="A66" s="84" t="s">
        <v>99</v>
      </c>
      <c r="B66" s="130" t="s">
        <v>104</v>
      </c>
      <c r="C66" s="153" t="s">
        <v>105</v>
      </c>
      <c r="D66" s="151" t="s">
        <v>150</v>
      </c>
      <c r="E66" s="151" t="s">
        <v>151</v>
      </c>
      <c r="F66" s="88" t="s">
        <v>24</v>
      </c>
      <c r="G66" s="145">
        <v>6211500</v>
      </c>
      <c r="H66" s="152">
        <v>200000</v>
      </c>
      <c r="I66" s="132" t="s">
        <v>18</v>
      </c>
      <c r="J66" s="151" t="s">
        <v>75</v>
      </c>
      <c r="K66" s="4" t="str">
        <f t="shared" si="2"/>
        <v>2302633046700001</v>
      </c>
    </row>
    <row r="67" spans="1:11" ht="21.75" x14ac:dyDescent="0.5">
      <c r="A67" s="84" t="s">
        <v>99</v>
      </c>
      <c r="B67" s="141" t="s">
        <v>104</v>
      </c>
      <c r="C67" s="148" t="s">
        <v>105</v>
      </c>
      <c r="D67" s="151" t="s">
        <v>152</v>
      </c>
      <c r="E67" s="151" t="s">
        <v>153</v>
      </c>
      <c r="F67" s="88" t="s">
        <v>24</v>
      </c>
      <c r="G67" s="145">
        <v>6211500</v>
      </c>
      <c r="H67" s="152">
        <v>270000</v>
      </c>
      <c r="I67" s="132" t="s">
        <v>18</v>
      </c>
      <c r="J67" s="151" t="s">
        <v>75</v>
      </c>
      <c r="K67" s="4" t="str">
        <f t="shared" si="2"/>
        <v>2302633046700001</v>
      </c>
    </row>
    <row r="68" spans="1:11" ht="21.75" x14ac:dyDescent="0.5">
      <c r="A68" s="84" t="s">
        <v>99</v>
      </c>
      <c r="B68" s="141" t="s">
        <v>104</v>
      </c>
      <c r="C68" s="154" t="s">
        <v>105</v>
      </c>
      <c r="D68" s="155" t="s">
        <v>154</v>
      </c>
      <c r="E68" s="156" t="s">
        <v>155</v>
      </c>
      <c r="F68" s="88" t="s">
        <v>24</v>
      </c>
      <c r="G68" s="145">
        <v>6211500</v>
      </c>
      <c r="H68" s="157">
        <v>136900</v>
      </c>
      <c r="I68" s="132" t="s">
        <v>18</v>
      </c>
      <c r="J68" s="155" t="s">
        <v>25</v>
      </c>
      <c r="K68" s="4" t="str">
        <f t="shared" si="2"/>
        <v>2302633046700001</v>
      </c>
    </row>
    <row r="69" spans="1:11" ht="43.5" x14ac:dyDescent="0.3">
      <c r="A69" s="84" t="s">
        <v>99</v>
      </c>
      <c r="B69" s="130" t="s">
        <v>104</v>
      </c>
      <c r="C69" s="158" t="s">
        <v>105</v>
      </c>
      <c r="D69" s="159" t="s">
        <v>156</v>
      </c>
      <c r="E69" s="160" t="s">
        <v>157</v>
      </c>
      <c r="F69" s="88" t="s">
        <v>24</v>
      </c>
      <c r="G69" s="145">
        <v>6211500</v>
      </c>
      <c r="H69" s="161">
        <v>150000</v>
      </c>
      <c r="I69" s="132" t="s">
        <v>18</v>
      </c>
      <c r="J69" s="91" t="s">
        <v>158</v>
      </c>
      <c r="K69" s="4" t="str">
        <f t="shared" si="2"/>
        <v>2302633046700001</v>
      </c>
    </row>
    <row r="70" spans="1:11" ht="21.75" x14ac:dyDescent="0.5">
      <c r="A70" s="84" t="s">
        <v>99</v>
      </c>
      <c r="B70" s="141" t="s">
        <v>104</v>
      </c>
      <c r="C70" s="162" t="s">
        <v>105</v>
      </c>
      <c r="D70" s="163" t="s">
        <v>159</v>
      </c>
      <c r="E70" s="164" t="s">
        <v>160</v>
      </c>
      <c r="F70" s="88" t="s">
        <v>24</v>
      </c>
      <c r="G70" s="88">
        <v>6211500</v>
      </c>
      <c r="H70" s="165">
        <f>1945000-H71</f>
        <v>605650</v>
      </c>
      <c r="I70" s="132" t="s">
        <v>18</v>
      </c>
      <c r="J70" s="166" t="s">
        <v>109</v>
      </c>
      <c r="K70" s="4" t="str">
        <f t="shared" si="2"/>
        <v>2302633046700001</v>
      </c>
    </row>
    <row r="71" spans="1:11" ht="21.75" x14ac:dyDescent="0.5">
      <c r="A71" s="84" t="s">
        <v>99</v>
      </c>
      <c r="B71" s="141" t="s">
        <v>104</v>
      </c>
      <c r="C71" s="167" t="s">
        <v>105</v>
      </c>
      <c r="D71" s="168" t="s">
        <v>161</v>
      </c>
      <c r="E71" s="169" t="s">
        <v>162</v>
      </c>
      <c r="F71" s="88" t="s">
        <v>24</v>
      </c>
      <c r="G71" s="88">
        <v>6211500</v>
      </c>
      <c r="H71" s="89">
        <v>1339350</v>
      </c>
      <c r="I71" s="132" t="s">
        <v>18</v>
      </c>
      <c r="J71" s="91" t="s">
        <v>62</v>
      </c>
      <c r="K71" s="4" t="str">
        <f t="shared" si="2"/>
        <v>2302633046700001</v>
      </c>
    </row>
    <row r="72" spans="1:11" ht="21.75" x14ac:dyDescent="0.5">
      <c r="A72" s="84" t="s">
        <v>99</v>
      </c>
      <c r="B72" s="141" t="s">
        <v>104</v>
      </c>
      <c r="C72" s="141" t="s">
        <v>105</v>
      </c>
      <c r="D72" s="86" t="s">
        <v>163</v>
      </c>
      <c r="E72" s="87" t="s">
        <v>164</v>
      </c>
      <c r="F72" s="88" t="s">
        <v>24</v>
      </c>
      <c r="G72" s="88">
        <v>6211500</v>
      </c>
      <c r="H72" s="89">
        <v>2005000</v>
      </c>
      <c r="I72" s="132" t="s">
        <v>18</v>
      </c>
      <c r="J72" s="91" t="s">
        <v>116</v>
      </c>
      <c r="K72" s="4" t="str">
        <f t="shared" si="2"/>
        <v>2302633046700001</v>
      </c>
    </row>
    <row r="73" spans="1:11" ht="20.25" customHeight="1" x14ac:dyDescent="0.5">
      <c r="A73" s="84" t="s">
        <v>99</v>
      </c>
      <c r="B73" s="141" t="s">
        <v>104</v>
      </c>
      <c r="C73" s="141" t="s">
        <v>105</v>
      </c>
      <c r="D73" s="86" t="s">
        <v>165</v>
      </c>
      <c r="E73" s="87" t="s">
        <v>166</v>
      </c>
      <c r="F73" s="88" t="s">
        <v>24</v>
      </c>
      <c r="G73" s="88">
        <v>6211500</v>
      </c>
      <c r="H73" s="89">
        <f>5895500-H75-H76-H74</f>
        <v>1169100</v>
      </c>
      <c r="I73" s="132" t="s">
        <v>18</v>
      </c>
      <c r="J73" s="91" t="s">
        <v>109</v>
      </c>
      <c r="K73" s="4" t="str">
        <f t="shared" si="2"/>
        <v>2302633046700001</v>
      </c>
    </row>
    <row r="74" spans="1:11" ht="20.25" customHeight="1" x14ac:dyDescent="0.5">
      <c r="A74" s="84" t="s">
        <v>99</v>
      </c>
      <c r="B74" s="141" t="s">
        <v>104</v>
      </c>
      <c r="C74" s="141" t="s">
        <v>105</v>
      </c>
      <c r="D74" s="86" t="s">
        <v>167</v>
      </c>
      <c r="E74" s="87" t="s">
        <v>168</v>
      </c>
      <c r="F74" s="88" t="s">
        <v>24</v>
      </c>
      <c r="G74" s="88">
        <v>6211500</v>
      </c>
      <c r="H74" s="89">
        <v>313600</v>
      </c>
      <c r="I74" s="132" t="s">
        <v>18</v>
      </c>
      <c r="J74" s="91" t="s">
        <v>169</v>
      </c>
      <c r="K74" s="4" t="str">
        <f t="shared" si="2"/>
        <v>2302633046700001</v>
      </c>
    </row>
    <row r="75" spans="1:11" ht="34.5" customHeight="1" x14ac:dyDescent="0.3">
      <c r="A75" s="84" t="s">
        <v>99</v>
      </c>
      <c r="B75" s="130" t="s">
        <v>104</v>
      </c>
      <c r="C75" s="130" t="s">
        <v>105</v>
      </c>
      <c r="D75" s="86" t="s">
        <v>170</v>
      </c>
      <c r="E75" s="170" t="s">
        <v>171</v>
      </c>
      <c r="F75" s="88" t="s">
        <v>24</v>
      </c>
      <c r="G75" s="88">
        <v>6211500</v>
      </c>
      <c r="H75" s="89">
        <v>2891500</v>
      </c>
      <c r="I75" s="132" t="s">
        <v>18</v>
      </c>
      <c r="J75" s="91" t="s">
        <v>169</v>
      </c>
      <c r="K75" s="4" t="str">
        <f t="shared" si="2"/>
        <v>2302633046700001</v>
      </c>
    </row>
    <row r="76" spans="1:11" ht="41.25" customHeight="1" x14ac:dyDescent="0.3">
      <c r="A76" s="84" t="s">
        <v>99</v>
      </c>
      <c r="B76" s="130" t="s">
        <v>104</v>
      </c>
      <c r="C76" s="130" t="s">
        <v>105</v>
      </c>
      <c r="D76" s="86" t="s">
        <v>172</v>
      </c>
      <c r="E76" s="87" t="s">
        <v>173</v>
      </c>
      <c r="F76" s="88" t="s">
        <v>24</v>
      </c>
      <c r="G76" s="88">
        <v>6211500</v>
      </c>
      <c r="H76" s="89">
        <v>1521300</v>
      </c>
      <c r="I76" s="132" t="s">
        <v>18</v>
      </c>
      <c r="J76" s="91" t="s">
        <v>116</v>
      </c>
      <c r="K76" s="4" t="str">
        <f t="shared" si="2"/>
        <v>2302633046700001</v>
      </c>
    </row>
    <row r="77" spans="1:11" ht="21.75" x14ac:dyDescent="0.5">
      <c r="A77" s="171" t="s">
        <v>99</v>
      </c>
      <c r="B77" s="172" t="s">
        <v>104</v>
      </c>
      <c r="C77" s="172" t="s">
        <v>105</v>
      </c>
      <c r="D77" s="173" t="s">
        <v>174</v>
      </c>
      <c r="E77" s="174" t="s">
        <v>175</v>
      </c>
      <c r="F77" s="175" t="s">
        <v>24</v>
      </c>
      <c r="G77" s="175">
        <v>6211500</v>
      </c>
      <c r="H77" s="176">
        <f>7187000-H138-H139-H140-H141-H142-H143-H144-H145-H78-H79-H80-H81-H82-H83-H84-H85-H86-H87-H88-H89-H90-H91-H92-H93-H94-H95-H96-H97-H98-H99-H100-H101-H102-H103-H104-H105-H106-H107-H108-H109-H110-H111-H112-H113-H146-H114-H115-H116-H117-H118-H119-H120-H121-H122-H123-H124-H125-H126-H127-H128</f>
        <v>1779970</v>
      </c>
      <c r="I77" s="177" t="s">
        <v>18</v>
      </c>
      <c r="J77" s="178" t="s">
        <v>109</v>
      </c>
      <c r="K77" s="4" t="str">
        <f t="shared" si="2"/>
        <v>2302633046700001</v>
      </c>
    </row>
    <row r="78" spans="1:11" ht="21.75" x14ac:dyDescent="0.5">
      <c r="A78" s="179" t="s">
        <v>99</v>
      </c>
      <c r="B78" s="180" t="s">
        <v>104</v>
      </c>
      <c r="C78" s="181" t="s">
        <v>105</v>
      </c>
      <c r="D78" s="182" t="s">
        <v>176</v>
      </c>
      <c r="E78" s="182" t="s">
        <v>177</v>
      </c>
      <c r="F78" s="183" t="s">
        <v>24</v>
      </c>
      <c r="G78" s="183">
        <v>6211500</v>
      </c>
      <c r="H78" s="184">
        <v>50000</v>
      </c>
      <c r="I78" s="185" t="s">
        <v>18</v>
      </c>
      <c r="J78" s="182" t="s">
        <v>116</v>
      </c>
      <c r="K78" s="4" t="str">
        <f t="shared" si="2"/>
        <v>2302633046700001</v>
      </c>
    </row>
    <row r="79" spans="1:11" ht="43.5" x14ac:dyDescent="0.3">
      <c r="A79" s="179" t="s">
        <v>99</v>
      </c>
      <c r="B79" s="186" t="s">
        <v>104</v>
      </c>
      <c r="C79" s="187" t="s">
        <v>105</v>
      </c>
      <c r="D79" s="188" t="s">
        <v>178</v>
      </c>
      <c r="E79" s="189" t="s">
        <v>179</v>
      </c>
      <c r="F79" s="183" t="s">
        <v>24</v>
      </c>
      <c r="G79" s="183">
        <v>6211500</v>
      </c>
      <c r="H79" s="190">
        <v>50000</v>
      </c>
      <c r="I79" s="185" t="s">
        <v>18</v>
      </c>
      <c r="J79" s="188" t="s">
        <v>116</v>
      </c>
      <c r="K79" s="4" t="str">
        <f t="shared" si="2"/>
        <v>2302633046700001</v>
      </c>
    </row>
    <row r="80" spans="1:11" ht="21.75" x14ac:dyDescent="0.5">
      <c r="A80" s="179" t="s">
        <v>99</v>
      </c>
      <c r="B80" s="180" t="s">
        <v>104</v>
      </c>
      <c r="C80" s="181" t="s">
        <v>105</v>
      </c>
      <c r="D80" s="182" t="s">
        <v>180</v>
      </c>
      <c r="E80" s="182" t="s">
        <v>181</v>
      </c>
      <c r="F80" s="183" t="s">
        <v>24</v>
      </c>
      <c r="G80" s="183">
        <v>6211500</v>
      </c>
      <c r="H80" s="184">
        <v>50000</v>
      </c>
      <c r="I80" s="185" t="s">
        <v>18</v>
      </c>
      <c r="J80" s="182" t="s">
        <v>116</v>
      </c>
      <c r="K80" s="4" t="str">
        <f t="shared" si="2"/>
        <v>2302633046700001</v>
      </c>
    </row>
    <row r="81" spans="1:11" ht="21.75" x14ac:dyDescent="0.5">
      <c r="A81" s="179" t="s">
        <v>99</v>
      </c>
      <c r="B81" s="180" t="s">
        <v>104</v>
      </c>
      <c r="C81" s="181" t="s">
        <v>105</v>
      </c>
      <c r="D81" s="182" t="s">
        <v>182</v>
      </c>
      <c r="E81" s="182" t="s">
        <v>183</v>
      </c>
      <c r="F81" s="183" t="s">
        <v>24</v>
      </c>
      <c r="G81" s="183">
        <v>6211500</v>
      </c>
      <c r="H81" s="184">
        <v>50000</v>
      </c>
      <c r="I81" s="185" t="s">
        <v>18</v>
      </c>
      <c r="J81" s="182" t="s">
        <v>116</v>
      </c>
      <c r="K81" s="4" t="str">
        <f t="shared" si="2"/>
        <v>2302633046700001</v>
      </c>
    </row>
    <row r="82" spans="1:11" ht="21.75" x14ac:dyDescent="0.5">
      <c r="A82" s="179" t="s">
        <v>99</v>
      </c>
      <c r="B82" s="180" t="s">
        <v>104</v>
      </c>
      <c r="C82" s="181" t="s">
        <v>105</v>
      </c>
      <c r="D82" s="182" t="s">
        <v>184</v>
      </c>
      <c r="E82" s="182" t="s">
        <v>185</v>
      </c>
      <c r="F82" s="183" t="s">
        <v>24</v>
      </c>
      <c r="G82" s="183">
        <v>6211500</v>
      </c>
      <c r="H82" s="184">
        <v>50000</v>
      </c>
      <c r="I82" s="185" t="s">
        <v>18</v>
      </c>
      <c r="J82" s="182" t="s">
        <v>116</v>
      </c>
      <c r="K82" s="4" t="str">
        <f t="shared" si="2"/>
        <v>2302633046700001</v>
      </c>
    </row>
    <row r="83" spans="1:11" ht="21.75" x14ac:dyDescent="0.5">
      <c r="A83" s="179" t="s">
        <v>99</v>
      </c>
      <c r="B83" s="180" t="s">
        <v>104</v>
      </c>
      <c r="C83" s="181" t="s">
        <v>105</v>
      </c>
      <c r="D83" s="182" t="s">
        <v>186</v>
      </c>
      <c r="E83" s="182" t="s">
        <v>187</v>
      </c>
      <c r="F83" s="183" t="s">
        <v>24</v>
      </c>
      <c r="G83" s="183">
        <v>6211500</v>
      </c>
      <c r="H83" s="184">
        <v>50000</v>
      </c>
      <c r="I83" s="185" t="s">
        <v>18</v>
      </c>
      <c r="J83" s="182" t="s">
        <v>116</v>
      </c>
      <c r="K83" s="4" t="str">
        <f t="shared" si="2"/>
        <v>2302633046700001</v>
      </c>
    </row>
    <row r="84" spans="1:11" ht="21.75" x14ac:dyDescent="0.5">
      <c r="A84" s="179" t="s">
        <v>99</v>
      </c>
      <c r="B84" s="180" t="s">
        <v>104</v>
      </c>
      <c r="C84" s="181" t="s">
        <v>105</v>
      </c>
      <c r="D84" s="182" t="s">
        <v>188</v>
      </c>
      <c r="E84" s="182" t="s">
        <v>189</v>
      </c>
      <c r="F84" s="183" t="s">
        <v>24</v>
      </c>
      <c r="G84" s="183">
        <v>6211500</v>
      </c>
      <c r="H84" s="184">
        <v>50000</v>
      </c>
      <c r="I84" s="185" t="s">
        <v>18</v>
      </c>
      <c r="J84" s="182" t="s">
        <v>116</v>
      </c>
      <c r="K84" s="4" t="str">
        <f t="shared" si="2"/>
        <v>2302633046700001</v>
      </c>
    </row>
    <row r="85" spans="1:11" ht="21.75" x14ac:dyDescent="0.5">
      <c r="A85" s="179" t="s">
        <v>99</v>
      </c>
      <c r="B85" s="180" t="s">
        <v>104</v>
      </c>
      <c r="C85" s="181" t="s">
        <v>105</v>
      </c>
      <c r="D85" s="182" t="s">
        <v>190</v>
      </c>
      <c r="E85" s="182" t="s">
        <v>191</v>
      </c>
      <c r="F85" s="183" t="s">
        <v>24</v>
      </c>
      <c r="G85" s="183">
        <v>6211500</v>
      </c>
      <c r="H85" s="184">
        <v>50000</v>
      </c>
      <c r="I85" s="185" t="s">
        <v>18</v>
      </c>
      <c r="J85" s="182" t="s">
        <v>116</v>
      </c>
      <c r="K85" s="4" t="str">
        <f t="shared" si="2"/>
        <v>2302633046700001</v>
      </c>
    </row>
    <row r="86" spans="1:11" ht="21.75" x14ac:dyDescent="0.5">
      <c r="A86" s="179" t="s">
        <v>99</v>
      </c>
      <c r="B86" s="180" t="s">
        <v>104</v>
      </c>
      <c r="C86" s="181" t="s">
        <v>105</v>
      </c>
      <c r="D86" s="182" t="s">
        <v>192</v>
      </c>
      <c r="E86" s="182" t="s">
        <v>193</v>
      </c>
      <c r="F86" s="183" t="s">
        <v>24</v>
      </c>
      <c r="G86" s="183">
        <v>6211500</v>
      </c>
      <c r="H86" s="184">
        <v>50000</v>
      </c>
      <c r="I86" s="185" t="s">
        <v>18</v>
      </c>
      <c r="J86" s="182" t="s">
        <v>116</v>
      </c>
      <c r="K86" s="4" t="str">
        <f t="shared" si="2"/>
        <v>2302633046700001</v>
      </c>
    </row>
    <row r="87" spans="1:11" ht="21.75" x14ac:dyDescent="0.5">
      <c r="A87" s="191" t="s">
        <v>99</v>
      </c>
      <c r="B87" s="192" t="s">
        <v>104</v>
      </c>
      <c r="C87" s="193" t="s">
        <v>105</v>
      </c>
      <c r="D87" s="194" t="s">
        <v>194</v>
      </c>
      <c r="E87" s="195" t="s">
        <v>195</v>
      </c>
      <c r="F87" s="196" t="s">
        <v>24</v>
      </c>
      <c r="G87" s="196">
        <v>6211500</v>
      </c>
      <c r="H87" s="197">
        <v>50000</v>
      </c>
      <c r="I87" s="198" t="s">
        <v>18</v>
      </c>
      <c r="J87" s="195" t="s">
        <v>116</v>
      </c>
      <c r="K87" s="4" t="str">
        <f t="shared" si="2"/>
        <v>2302633046700001</v>
      </c>
    </row>
    <row r="88" spans="1:11" ht="43.5" x14ac:dyDescent="0.5">
      <c r="A88" s="179" t="s">
        <v>99</v>
      </c>
      <c r="B88" s="186" t="s">
        <v>104</v>
      </c>
      <c r="C88" s="199" t="s">
        <v>105</v>
      </c>
      <c r="D88" s="200" t="s">
        <v>196</v>
      </c>
      <c r="E88" s="201" t="s">
        <v>197</v>
      </c>
      <c r="F88" s="183" t="s">
        <v>24</v>
      </c>
      <c r="G88" s="183">
        <v>6211500</v>
      </c>
      <c r="H88" s="190">
        <v>50000</v>
      </c>
      <c r="I88" s="185" t="s">
        <v>18</v>
      </c>
      <c r="J88" s="188" t="s">
        <v>119</v>
      </c>
      <c r="K88" s="4" t="str">
        <f t="shared" si="2"/>
        <v>2302633046700001</v>
      </c>
    </row>
    <row r="89" spans="1:11" ht="21.75" x14ac:dyDescent="0.5">
      <c r="A89" s="179" t="s">
        <v>99</v>
      </c>
      <c r="B89" s="186" t="s">
        <v>104</v>
      </c>
      <c r="C89" s="199" t="s">
        <v>105</v>
      </c>
      <c r="D89" s="200" t="s">
        <v>198</v>
      </c>
      <c r="E89" s="182" t="s">
        <v>199</v>
      </c>
      <c r="F89" s="183" t="s">
        <v>24</v>
      </c>
      <c r="G89" s="183">
        <v>6211500</v>
      </c>
      <c r="H89" s="184">
        <v>50000</v>
      </c>
      <c r="I89" s="185" t="s">
        <v>18</v>
      </c>
      <c r="J89" s="182" t="s">
        <v>119</v>
      </c>
      <c r="K89" s="4" t="str">
        <f t="shared" si="2"/>
        <v>2302633046700001</v>
      </c>
    </row>
    <row r="90" spans="1:11" ht="21.75" x14ac:dyDescent="0.5">
      <c r="A90" s="179" t="s">
        <v>99</v>
      </c>
      <c r="B90" s="186" t="s">
        <v>104</v>
      </c>
      <c r="C90" s="199" t="s">
        <v>105</v>
      </c>
      <c r="D90" s="200" t="s">
        <v>200</v>
      </c>
      <c r="E90" s="182" t="s">
        <v>201</v>
      </c>
      <c r="F90" s="183" t="s">
        <v>24</v>
      </c>
      <c r="G90" s="183">
        <v>6211500</v>
      </c>
      <c r="H90" s="184">
        <v>50000</v>
      </c>
      <c r="I90" s="185" t="s">
        <v>18</v>
      </c>
      <c r="J90" s="182" t="s">
        <v>119</v>
      </c>
      <c r="K90" s="4" t="str">
        <f t="shared" si="2"/>
        <v>2302633046700001</v>
      </c>
    </row>
    <row r="91" spans="1:11" ht="21.75" x14ac:dyDescent="0.5">
      <c r="A91" s="179" t="s">
        <v>99</v>
      </c>
      <c r="B91" s="186" t="s">
        <v>104</v>
      </c>
      <c r="C91" s="199" t="s">
        <v>105</v>
      </c>
      <c r="D91" s="200" t="s">
        <v>202</v>
      </c>
      <c r="E91" s="182" t="s">
        <v>203</v>
      </c>
      <c r="F91" s="183" t="s">
        <v>24</v>
      </c>
      <c r="G91" s="183">
        <v>6211500</v>
      </c>
      <c r="H91" s="184">
        <v>50000</v>
      </c>
      <c r="I91" s="185" t="s">
        <v>18</v>
      </c>
      <c r="J91" s="182" t="s">
        <v>119</v>
      </c>
      <c r="K91" s="4" t="str">
        <f t="shared" si="2"/>
        <v>2302633046700001</v>
      </c>
    </row>
    <row r="92" spans="1:11" ht="21.75" x14ac:dyDescent="0.5">
      <c r="A92" s="179" t="s">
        <v>99</v>
      </c>
      <c r="B92" s="186" t="s">
        <v>104</v>
      </c>
      <c r="C92" s="187" t="s">
        <v>105</v>
      </c>
      <c r="D92" s="188" t="s">
        <v>204</v>
      </c>
      <c r="E92" s="182" t="s">
        <v>205</v>
      </c>
      <c r="F92" s="183" t="s">
        <v>24</v>
      </c>
      <c r="G92" s="183">
        <v>6211500</v>
      </c>
      <c r="H92" s="184">
        <v>50000</v>
      </c>
      <c r="I92" s="185" t="s">
        <v>18</v>
      </c>
      <c r="J92" s="182" t="s">
        <v>62</v>
      </c>
      <c r="K92" s="4" t="str">
        <f t="shared" si="2"/>
        <v>2302633046700001</v>
      </c>
    </row>
    <row r="93" spans="1:11" ht="44.25" customHeight="1" x14ac:dyDescent="0.3">
      <c r="A93" s="179" t="s">
        <v>99</v>
      </c>
      <c r="B93" s="186" t="s">
        <v>104</v>
      </c>
      <c r="C93" s="187" t="s">
        <v>105</v>
      </c>
      <c r="D93" s="188" t="s">
        <v>206</v>
      </c>
      <c r="E93" s="189" t="s">
        <v>207</v>
      </c>
      <c r="F93" s="183" t="s">
        <v>24</v>
      </c>
      <c r="G93" s="183">
        <v>6211500</v>
      </c>
      <c r="H93" s="190">
        <v>50000</v>
      </c>
      <c r="I93" s="185" t="s">
        <v>18</v>
      </c>
      <c r="J93" s="188" t="s">
        <v>62</v>
      </c>
      <c r="K93" s="4" t="str">
        <f t="shared" si="2"/>
        <v>2302633046700001</v>
      </c>
    </row>
    <row r="94" spans="1:11" ht="21.75" x14ac:dyDescent="0.5">
      <c r="A94" s="179" t="s">
        <v>99</v>
      </c>
      <c r="B94" s="186" t="s">
        <v>104</v>
      </c>
      <c r="C94" s="187" t="s">
        <v>105</v>
      </c>
      <c r="D94" s="188" t="s">
        <v>208</v>
      </c>
      <c r="E94" s="188" t="s">
        <v>209</v>
      </c>
      <c r="F94" s="183" t="s">
        <v>24</v>
      </c>
      <c r="G94" s="183">
        <v>6211500</v>
      </c>
      <c r="H94" s="184">
        <v>50000</v>
      </c>
      <c r="I94" s="185" t="s">
        <v>18</v>
      </c>
      <c r="J94" s="182" t="s">
        <v>62</v>
      </c>
      <c r="K94" s="4" t="str">
        <f t="shared" si="2"/>
        <v>2302633046700001</v>
      </c>
    </row>
    <row r="95" spans="1:11" ht="21.75" x14ac:dyDescent="0.5">
      <c r="A95" s="179" t="s">
        <v>99</v>
      </c>
      <c r="B95" s="186" t="s">
        <v>104</v>
      </c>
      <c r="C95" s="187" t="s">
        <v>105</v>
      </c>
      <c r="D95" s="188" t="s">
        <v>210</v>
      </c>
      <c r="E95" s="188" t="s">
        <v>211</v>
      </c>
      <c r="F95" s="183" t="s">
        <v>24</v>
      </c>
      <c r="G95" s="183">
        <v>6211500</v>
      </c>
      <c r="H95" s="184">
        <v>50000</v>
      </c>
      <c r="I95" s="185" t="s">
        <v>18</v>
      </c>
      <c r="J95" s="182" t="s">
        <v>62</v>
      </c>
      <c r="K95" s="4" t="str">
        <f t="shared" ref="K95:K158" si="3">IF(B95="","","23026"&amp;RIGHT(B95,(LEN(B95)-5)))</f>
        <v>2302633046700001</v>
      </c>
    </row>
    <row r="96" spans="1:11" ht="21.75" x14ac:dyDescent="0.5">
      <c r="A96" s="179" t="s">
        <v>99</v>
      </c>
      <c r="B96" s="186" t="s">
        <v>104</v>
      </c>
      <c r="C96" s="187" t="s">
        <v>105</v>
      </c>
      <c r="D96" s="188" t="s">
        <v>212</v>
      </c>
      <c r="E96" s="188" t="s">
        <v>213</v>
      </c>
      <c r="F96" s="183" t="s">
        <v>24</v>
      </c>
      <c r="G96" s="183">
        <v>6211500</v>
      </c>
      <c r="H96" s="184">
        <v>50000</v>
      </c>
      <c r="I96" s="185" t="s">
        <v>18</v>
      </c>
      <c r="J96" s="182" t="s">
        <v>62</v>
      </c>
      <c r="K96" s="4" t="str">
        <f t="shared" si="3"/>
        <v>2302633046700001</v>
      </c>
    </row>
    <row r="97" spans="1:11" ht="21.75" x14ac:dyDescent="0.5">
      <c r="A97" s="179" t="s">
        <v>99</v>
      </c>
      <c r="B97" s="186" t="s">
        <v>104</v>
      </c>
      <c r="C97" s="187" t="s">
        <v>105</v>
      </c>
      <c r="D97" s="188" t="s">
        <v>214</v>
      </c>
      <c r="E97" s="188" t="s">
        <v>215</v>
      </c>
      <c r="F97" s="183" t="s">
        <v>24</v>
      </c>
      <c r="G97" s="183">
        <v>6211500</v>
      </c>
      <c r="H97" s="184">
        <v>50000</v>
      </c>
      <c r="I97" s="185" t="s">
        <v>18</v>
      </c>
      <c r="J97" s="182" t="s">
        <v>62</v>
      </c>
      <c r="K97" s="4" t="str">
        <f t="shared" si="3"/>
        <v>2302633046700001</v>
      </c>
    </row>
    <row r="98" spans="1:11" ht="41.25" customHeight="1" x14ac:dyDescent="0.3">
      <c r="A98" s="179" t="s">
        <v>99</v>
      </c>
      <c r="B98" s="186" t="s">
        <v>104</v>
      </c>
      <c r="C98" s="187" t="s">
        <v>105</v>
      </c>
      <c r="D98" s="188" t="s">
        <v>216</v>
      </c>
      <c r="E98" s="189" t="s">
        <v>217</v>
      </c>
      <c r="F98" s="183" t="s">
        <v>24</v>
      </c>
      <c r="G98" s="183">
        <v>6211500</v>
      </c>
      <c r="H98" s="190">
        <v>50000</v>
      </c>
      <c r="I98" s="185" t="s">
        <v>18</v>
      </c>
      <c r="J98" s="188" t="s">
        <v>62</v>
      </c>
      <c r="K98" s="4" t="str">
        <f t="shared" si="3"/>
        <v>2302633046700001</v>
      </c>
    </row>
    <row r="99" spans="1:11" ht="21.75" x14ac:dyDescent="0.5">
      <c r="A99" s="179" t="s">
        <v>99</v>
      </c>
      <c r="B99" s="186" t="s">
        <v>104</v>
      </c>
      <c r="C99" s="187" t="s">
        <v>105</v>
      </c>
      <c r="D99" s="188" t="s">
        <v>218</v>
      </c>
      <c r="E99" s="188" t="s">
        <v>219</v>
      </c>
      <c r="F99" s="183" t="s">
        <v>24</v>
      </c>
      <c r="G99" s="183">
        <v>6211500</v>
      </c>
      <c r="H99" s="184">
        <v>50000</v>
      </c>
      <c r="I99" s="185" t="s">
        <v>18</v>
      </c>
      <c r="J99" s="182" t="s">
        <v>62</v>
      </c>
      <c r="K99" s="4" t="str">
        <f t="shared" si="3"/>
        <v>2302633046700001</v>
      </c>
    </row>
    <row r="100" spans="1:11" ht="21.75" x14ac:dyDescent="0.5">
      <c r="A100" s="179" t="s">
        <v>99</v>
      </c>
      <c r="B100" s="186" t="s">
        <v>104</v>
      </c>
      <c r="C100" s="187" t="s">
        <v>105</v>
      </c>
      <c r="D100" s="182" t="s">
        <v>220</v>
      </c>
      <c r="E100" s="182" t="s">
        <v>221</v>
      </c>
      <c r="F100" s="183" t="s">
        <v>24</v>
      </c>
      <c r="G100" s="183">
        <v>6211500</v>
      </c>
      <c r="H100" s="184">
        <v>50000</v>
      </c>
      <c r="I100" s="185" t="s">
        <v>18</v>
      </c>
      <c r="J100" s="182" t="s">
        <v>47</v>
      </c>
      <c r="K100" s="4" t="str">
        <f t="shared" si="3"/>
        <v>2302633046700001</v>
      </c>
    </row>
    <row r="101" spans="1:11" ht="21.75" x14ac:dyDescent="0.5">
      <c r="A101" s="179" t="s">
        <v>99</v>
      </c>
      <c r="B101" s="186" t="s">
        <v>104</v>
      </c>
      <c r="C101" s="187" t="s">
        <v>105</v>
      </c>
      <c r="D101" s="182" t="s">
        <v>222</v>
      </c>
      <c r="E101" s="182" t="s">
        <v>223</v>
      </c>
      <c r="F101" s="183" t="s">
        <v>24</v>
      </c>
      <c r="G101" s="183">
        <v>6211500</v>
      </c>
      <c r="H101" s="190">
        <v>50000</v>
      </c>
      <c r="I101" s="185" t="s">
        <v>18</v>
      </c>
      <c r="J101" s="182" t="s">
        <v>47</v>
      </c>
      <c r="K101" s="4" t="str">
        <f t="shared" si="3"/>
        <v>2302633046700001</v>
      </c>
    </row>
    <row r="102" spans="1:11" ht="21.75" x14ac:dyDescent="0.5">
      <c r="A102" s="179" t="s">
        <v>99</v>
      </c>
      <c r="B102" s="186" t="s">
        <v>104</v>
      </c>
      <c r="C102" s="187" t="s">
        <v>105</v>
      </c>
      <c r="D102" s="182" t="s">
        <v>224</v>
      </c>
      <c r="E102" s="182" t="s">
        <v>225</v>
      </c>
      <c r="F102" s="183" t="s">
        <v>24</v>
      </c>
      <c r="G102" s="183">
        <v>6211500</v>
      </c>
      <c r="H102" s="184">
        <v>50000</v>
      </c>
      <c r="I102" s="185" t="s">
        <v>18</v>
      </c>
      <c r="J102" s="182" t="s">
        <v>47</v>
      </c>
      <c r="K102" s="4" t="str">
        <f t="shared" si="3"/>
        <v>2302633046700001</v>
      </c>
    </row>
    <row r="103" spans="1:11" ht="21.75" x14ac:dyDescent="0.5">
      <c r="A103" s="179" t="s">
        <v>99</v>
      </c>
      <c r="B103" s="186" t="s">
        <v>104</v>
      </c>
      <c r="C103" s="187" t="s">
        <v>105</v>
      </c>
      <c r="D103" s="182" t="s">
        <v>226</v>
      </c>
      <c r="E103" s="182" t="s">
        <v>227</v>
      </c>
      <c r="F103" s="183" t="s">
        <v>24</v>
      </c>
      <c r="G103" s="183">
        <v>6211500</v>
      </c>
      <c r="H103" s="184">
        <v>50000</v>
      </c>
      <c r="I103" s="185" t="s">
        <v>18</v>
      </c>
      <c r="J103" s="182" t="s">
        <v>47</v>
      </c>
      <c r="K103" s="4" t="str">
        <f t="shared" si="3"/>
        <v>2302633046700001</v>
      </c>
    </row>
    <row r="104" spans="1:11" ht="42" customHeight="1" x14ac:dyDescent="0.3">
      <c r="A104" s="179" t="s">
        <v>99</v>
      </c>
      <c r="B104" s="186" t="s">
        <v>104</v>
      </c>
      <c r="C104" s="187" t="s">
        <v>105</v>
      </c>
      <c r="D104" s="188" t="s">
        <v>228</v>
      </c>
      <c r="E104" s="189" t="s">
        <v>229</v>
      </c>
      <c r="F104" s="183" t="s">
        <v>24</v>
      </c>
      <c r="G104" s="183">
        <v>6211500</v>
      </c>
      <c r="H104" s="190">
        <v>50000</v>
      </c>
      <c r="I104" s="185" t="s">
        <v>18</v>
      </c>
      <c r="J104" s="188" t="s">
        <v>75</v>
      </c>
      <c r="K104" s="4" t="str">
        <f t="shared" si="3"/>
        <v>2302633046700001</v>
      </c>
    </row>
    <row r="105" spans="1:11" ht="45.75" customHeight="1" x14ac:dyDescent="0.3">
      <c r="A105" s="179" t="s">
        <v>99</v>
      </c>
      <c r="B105" s="186" t="s">
        <v>104</v>
      </c>
      <c r="C105" s="187" t="s">
        <v>105</v>
      </c>
      <c r="D105" s="188" t="s">
        <v>230</v>
      </c>
      <c r="E105" s="189" t="s">
        <v>231</v>
      </c>
      <c r="F105" s="183" t="s">
        <v>24</v>
      </c>
      <c r="G105" s="183">
        <v>6211500</v>
      </c>
      <c r="H105" s="190">
        <v>50000</v>
      </c>
      <c r="I105" s="185" t="s">
        <v>18</v>
      </c>
      <c r="J105" s="188" t="s">
        <v>75</v>
      </c>
      <c r="K105" s="4" t="str">
        <f t="shared" si="3"/>
        <v>2302633046700001</v>
      </c>
    </row>
    <row r="106" spans="1:11" ht="21.75" x14ac:dyDescent="0.5">
      <c r="A106" s="179" t="s">
        <v>99</v>
      </c>
      <c r="B106" s="186" t="s">
        <v>104</v>
      </c>
      <c r="C106" s="187" t="s">
        <v>105</v>
      </c>
      <c r="D106" s="182" t="s">
        <v>232</v>
      </c>
      <c r="E106" s="182" t="s">
        <v>233</v>
      </c>
      <c r="F106" s="183" t="s">
        <v>24</v>
      </c>
      <c r="G106" s="183">
        <v>6211500</v>
      </c>
      <c r="H106" s="184">
        <v>50000</v>
      </c>
      <c r="I106" s="185" t="s">
        <v>18</v>
      </c>
      <c r="J106" s="182" t="s">
        <v>75</v>
      </c>
      <c r="K106" s="4" t="str">
        <f t="shared" si="3"/>
        <v>2302633046700001</v>
      </c>
    </row>
    <row r="107" spans="1:11" ht="21.75" x14ac:dyDescent="0.5">
      <c r="A107" s="179" t="s">
        <v>99</v>
      </c>
      <c r="B107" s="186" t="s">
        <v>104</v>
      </c>
      <c r="C107" s="187" t="s">
        <v>105</v>
      </c>
      <c r="D107" s="182" t="s">
        <v>234</v>
      </c>
      <c r="E107" s="182" t="s">
        <v>235</v>
      </c>
      <c r="F107" s="183" t="s">
        <v>24</v>
      </c>
      <c r="G107" s="183">
        <v>6211500</v>
      </c>
      <c r="H107" s="190">
        <v>50000</v>
      </c>
      <c r="I107" s="185" t="s">
        <v>18</v>
      </c>
      <c r="J107" s="182" t="s">
        <v>75</v>
      </c>
      <c r="K107" s="4" t="str">
        <f t="shared" si="3"/>
        <v>2302633046700001</v>
      </c>
    </row>
    <row r="108" spans="1:11" ht="21.75" x14ac:dyDescent="0.5">
      <c r="A108" s="179" t="s">
        <v>99</v>
      </c>
      <c r="B108" s="186" t="s">
        <v>104</v>
      </c>
      <c r="C108" s="187" t="s">
        <v>105</v>
      </c>
      <c r="D108" s="182" t="s">
        <v>236</v>
      </c>
      <c r="E108" s="182" t="s">
        <v>237</v>
      </c>
      <c r="F108" s="183" t="s">
        <v>24</v>
      </c>
      <c r="G108" s="183">
        <v>6211500</v>
      </c>
      <c r="H108" s="184">
        <v>50000</v>
      </c>
      <c r="I108" s="185" t="s">
        <v>18</v>
      </c>
      <c r="J108" s="182" t="s">
        <v>75</v>
      </c>
      <c r="K108" s="4" t="str">
        <f t="shared" si="3"/>
        <v>2302633046700001</v>
      </c>
    </row>
    <row r="109" spans="1:11" ht="21.75" x14ac:dyDescent="0.5">
      <c r="A109" s="179" t="s">
        <v>99</v>
      </c>
      <c r="B109" s="186" t="s">
        <v>104</v>
      </c>
      <c r="C109" s="187" t="s">
        <v>105</v>
      </c>
      <c r="D109" s="182" t="s">
        <v>238</v>
      </c>
      <c r="E109" s="182" t="s">
        <v>239</v>
      </c>
      <c r="F109" s="183" t="s">
        <v>24</v>
      </c>
      <c r="G109" s="183">
        <v>6211500</v>
      </c>
      <c r="H109" s="184">
        <v>50000</v>
      </c>
      <c r="I109" s="185" t="s">
        <v>18</v>
      </c>
      <c r="J109" s="182" t="s">
        <v>75</v>
      </c>
      <c r="K109" s="4" t="str">
        <f t="shared" si="3"/>
        <v>2302633046700001</v>
      </c>
    </row>
    <row r="110" spans="1:11" ht="21.75" x14ac:dyDescent="0.5">
      <c r="A110" s="179" t="s">
        <v>99</v>
      </c>
      <c r="B110" s="186" t="s">
        <v>104</v>
      </c>
      <c r="C110" s="202" t="s">
        <v>105</v>
      </c>
      <c r="D110" s="195" t="s">
        <v>240</v>
      </c>
      <c r="E110" s="195" t="s">
        <v>241</v>
      </c>
      <c r="F110" s="196" t="s">
        <v>24</v>
      </c>
      <c r="G110" s="196">
        <v>6211500</v>
      </c>
      <c r="H110" s="203">
        <v>50000</v>
      </c>
      <c r="I110" s="198" t="s">
        <v>18</v>
      </c>
      <c r="J110" s="195" t="s">
        <v>75</v>
      </c>
      <c r="K110" s="4" t="str">
        <f t="shared" si="3"/>
        <v>2302633046700001</v>
      </c>
    </row>
    <row r="111" spans="1:11" ht="21.75" x14ac:dyDescent="0.5">
      <c r="A111" s="179" t="s">
        <v>99</v>
      </c>
      <c r="B111" s="186" t="s">
        <v>104</v>
      </c>
      <c r="C111" s="158" t="s">
        <v>105</v>
      </c>
      <c r="D111" s="204" t="s">
        <v>242</v>
      </c>
      <c r="E111" s="182" t="s">
        <v>243</v>
      </c>
      <c r="F111" s="183" t="s">
        <v>24</v>
      </c>
      <c r="G111" s="183">
        <v>6211500</v>
      </c>
      <c r="H111" s="184">
        <v>50000</v>
      </c>
      <c r="I111" s="185" t="s">
        <v>18</v>
      </c>
      <c r="J111" s="205" t="s">
        <v>244</v>
      </c>
      <c r="K111" s="4" t="str">
        <f t="shared" si="3"/>
        <v>2302633046700001</v>
      </c>
    </row>
    <row r="112" spans="1:11" ht="43.5" x14ac:dyDescent="0.5">
      <c r="A112" s="179" t="s">
        <v>99</v>
      </c>
      <c r="B112" s="186" t="s">
        <v>104</v>
      </c>
      <c r="C112" s="158" t="s">
        <v>105</v>
      </c>
      <c r="D112" s="206" t="s">
        <v>245</v>
      </c>
      <c r="E112" s="201" t="s">
        <v>246</v>
      </c>
      <c r="F112" s="196" t="s">
        <v>24</v>
      </c>
      <c r="G112" s="196">
        <v>6211500</v>
      </c>
      <c r="H112" s="203">
        <v>39400</v>
      </c>
      <c r="I112" s="198" t="s">
        <v>18</v>
      </c>
      <c r="J112" s="207" t="s">
        <v>244</v>
      </c>
      <c r="K112" s="4" t="str">
        <f t="shared" si="3"/>
        <v>2302633046700001</v>
      </c>
    </row>
    <row r="113" spans="1:11" ht="21.75" x14ac:dyDescent="0.5">
      <c r="A113" s="179" t="s">
        <v>99</v>
      </c>
      <c r="B113" s="186" t="s">
        <v>104</v>
      </c>
      <c r="C113" s="158" t="s">
        <v>105</v>
      </c>
      <c r="D113" s="204" t="s">
        <v>247</v>
      </c>
      <c r="E113" s="208" t="s">
        <v>248</v>
      </c>
      <c r="F113" s="183" t="s">
        <v>24</v>
      </c>
      <c r="G113" s="183">
        <v>6211500</v>
      </c>
      <c r="H113" s="197">
        <v>50000</v>
      </c>
      <c r="I113" s="185" t="s">
        <v>18</v>
      </c>
      <c r="J113" s="209" t="s">
        <v>244</v>
      </c>
      <c r="K113" s="4" t="str">
        <f t="shared" si="3"/>
        <v>2302633046700001</v>
      </c>
    </row>
    <row r="114" spans="1:11" ht="21.75" x14ac:dyDescent="0.5">
      <c r="A114" s="179" t="s">
        <v>99</v>
      </c>
      <c r="B114" s="186" t="s">
        <v>104</v>
      </c>
      <c r="C114" s="210" t="s">
        <v>105</v>
      </c>
      <c r="D114" s="211" t="s">
        <v>249</v>
      </c>
      <c r="E114" s="211" t="s">
        <v>250</v>
      </c>
      <c r="F114" s="196" t="s">
        <v>24</v>
      </c>
      <c r="G114" s="196">
        <v>6211500</v>
      </c>
      <c r="H114" s="212">
        <v>44800</v>
      </c>
      <c r="I114" s="185" t="s">
        <v>18</v>
      </c>
      <c r="J114" s="213" t="s">
        <v>47</v>
      </c>
      <c r="K114" s="4" t="str">
        <f t="shared" si="3"/>
        <v>2302633046700001</v>
      </c>
    </row>
    <row r="115" spans="1:11" ht="45" customHeight="1" x14ac:dyDescent="0.3">
      <c r="A115" s="179" t="s">
        <v>99</v>
      </c>
      <c r="B115" s="186" t="s">
        <v>104</v>
      </c>
      <c r="C115" s="187" t="s">
        <v>105</v>
      </c>
      <c r="D115" s="188" t="s">
        <v>251</v>
      </c>
      <c r="E115" s="189" t="s">
        <v>252</v>
      </c>
      <c r="F115" s="183" t="s">
        <v>24</v>
      </c>
      <c r="G115" s="183">
        <v>6211500</v>
      </c>
      <c r="H115" s="214">
        <v>49010</v>
      </c>
      <c r="I115" s="185" t="s">
        <v>18</v>
      </c>
      <c r="J115" s="188" t="s">
        <v>119</v>
      </c>
      <c r="K115" s="4" t="str">
        <f t="shared" si="3"/>
        <v>2302633046700001</v>
      </c>
    </row>
    <row r="116" spans="1:11" ht="21.75" x14ac:dyDescent="0.5">
      <c r="A116" s="179" t="s">
        <v>99</v>
      </c>
      <c r="B116" s="186" t="s">
        <v>104</v>
      </c>
      <c r="C116" s="187" t="s">
        <v>105</v>
      </c>
      <c r="D116" s="182" t="s">
        <v>253</v>
      </c>
      <c r="E116" s="182" t="s">
        <v>254</v>
      </c>
      <c r="F116" s="196" t="s">
        <v>24</v>
      </c>
      <c r="G116" s="196">
        <v>6211500</v>
      </c>
      <c r="H116" s="214">
        <v>41380</v>
      </c>
      <c r="I116" s="185" t="s">
        <v>18</v>
      </c>
      <c r="J116" s="188" t="s">
        <v>119</v>
      </c>
      <c r="K116" s="4" t="str">
        <f t="shared" si="3"/>
        <v>2302633046700001</v>
      </c>
    </row>
    <row r="117" spans="1:11" ht="21.75" x14ac:dyDescent="0.5">
      <c r="A117" s="179" t="s">
        <v>99</v>
      </c>
      <c r="B117" s="186" t="s">
        <v>104</v>
      </c>
      <c r="C117" s="187" t="s">
        <v>105</v>
      </c>
      <c r="D117" s="182" t="s">
        <v>255</v>
      </c>
      <c r="E117" s="182" t="s">
        <v>256</v>
      </c>
      <c r="F117" s="183" t="s">
        <v>24</v>
      </c>
      <c r="G117" s="183">
        <v>6211500</v>
      </c>
      <c r="H117" s="214">
        <v>46980</v>
      </c>
      <c r="I117" s="185" t="s">
        <v>18</v>
      </c>
      <c r="J117" s="188" t="s">
        <v>119</v>
      </c>
      <c r="K117" s="4" t="str">
        <f t="shared" si="3"/>
        <v>2302633046700001</v>
      </c>
    </row>
    <row r="118" spans="1:11" ht="47.25" customHeight="1" x14ac:dyDescent="0.3">
      <c r="A118" s="179" t="s">
        <v>99</v>
      </c>
      <c r="B118" s="186" t="s">
        <v>104</v>
      </c>
      <c r="C118" s="187" t="s">
        <v>105</v>
      </c>
      <c r="D118" s="188" t="s">
        <v>257</v>
      </c>
      <c r="E118" s="189" t="s">
        <v>258</v>
      </c>
      <c r="F118" s="196" t="s">
        <v>24</v>
      </c>
      <c r="G118" s="196">
        <v>6211500</v>
      </c>
      <c r="H118" s="214">
        <v>59500</v>
      </c>
      <c r="I118" s="185" t="s">
        <v>18</v>
      </c>
      <c r="J118" s="188" t="s">
        <v>119</v>
      </c>
      <c r="K118" s="4" t="str">
        <f t="shared" si="3"/>
        <v>2302633046700001</v>
      </c>
    </row>
    <row r="119" spans="1:11" ht="21.75" x14ac:dyDescent="0.5">
      <c r="A119" s="179" t="s">
        <v>99</v>
      </c>
      <c r="B119" s="186" t="s">
        <v>104</v>
      </c>
      <c r="C119" s="187" t="s">
        <v>105</v>
      </c>
      <c r="D119" s="182" t="s">
        <v>259</v>
      </c>
      <c r="E119" s="182" t="s">
        <v>260</v>
      </c>
      <c r="F119" s="183" t="s">
        <v>24</v>
      </c>
      <c r="G119" s="183">
        <v>6211500</v>
      </c>
      <c r="H119" s="215">
        <v>48940</v>
      </c>
      <c r="I119" s="185" t="s">
        <v>18</v>
      </c>
      <c r="J119" s="188" t="s">
        <v>119</v>
      </c>
      <c r="K119" s="4" t="str">
        <f t="shared" si="3"/>
        <v>2302633046700001</v>
      </c>
    </row>
    <row r="120" spans="1:11" ht="21.75" x14ac:dyDescent="0.5">
      <c r="A120" s="179" t="s">
        <v>99</v>
      </c>
      <c r="B120" s="186" t="s">
        <v>104</v>
      </c>
      <c r="C120" s="187" t="s">
        <v>105</v>
      </c>
      <c r="D120" s="182" t="s">
        <v>261</v>
      </c>
      <c r="E120" s="182" t="s">
        <v>262</v>
      </c>
      <c r="F120" s="196" t="s">
        <v>24</v>
      </c>
      <c r="G120" s="196">
        <v>6211500</v>
      </c>
      <c r="H120" s="215">
        <v>117100</v>
      </c>
      <c r="I120" s="185" t="s">
        <v>18</v>
      </c>
      <c r="J120" s="188" t="s">
        <v>119</v>
      </c>
      <c r="K120" s="4" t="str">
        <f t="shared" si="3"/>
        <v>2302633046700001</v>
      </c>
    </row>
    <row r="121" spans="1:11" ht="21.75" x14ac:dyDescent="0.5">
      <c r="A121" s="179" t="s">
        <v>99</v>
      </c>
      <c r="B121" s="186" t="s">
        <v>104</v>
      </c>
      <c r="C121" s="187" t="s">
        <v>105</v>
      </c>
      <c r="D121" s="182" t="s">
        <v>263</v>
      </c>
      <c r="E121" s="182" t="s">
        <v>264</v>
      </c>
      <c r="F121" s="183" t="s">
        <v>24</v>
      </c>
      <c r="G121" s="183">
        <v>6211500</v>
      </c>
      <c r="H121" s="215">
        <v>107150</v>
      </c>
      <c r="I121" s="185" t="s">
        <v>18</v>
      </c>
      <c r="J121" s="188" t="s">
        <v>75</v>
      </c>
      <c r="K121" s="4" t="str">
        <f t="shared" si="3"/>
        <v>2302633046700001</v>
      </c>
    </row>
    <row r="122" spans="1:11" ht="21.75" x14ac:dyDescent="0.5">
      <c r="A122" s="179" t="s">
        <v>99</v>
      </c>
      <c r="B122" s="186" t="s">
        <v>104</v>
      </c>
      <c r="C122" s="187" t="s">
        <v>105</v>
      </c>
      <c r="D122" s="182" t="s">
        <v>265</v>
      </c>
      <c r="E122" s="182" t="s">
        <v>266</v>
      </c>
      <c r="F122" s="196" t="s">
        <v>24</v>
      </c>
      <c r="G122" s="196">
        <v>6211500</v>
      </c>
      <c r="H122" s="215">
        <v>62850</v>
      </c>
      <c r="I122" s="185" t="s">
        <v>18</v>
      </c>
      <c r="J122" s="182" t="s">
        <v>75</v>
      </c>
      <c r="K122" s="4" t="str">
        <f t="shared" si="3"/>
        <v>2302633046700001</v>
      </c>
    </row>
    <row r="123" spans="1:11" ht="21.75" x14ac:dyDescent="0.5">
      <c r="A123" s="179" t="s">
        <v>99</v>
      </c>
      <c r="B123" s="186" t="s">
        <v>104</v>
      </c>
      <c r="C123" s="187" t="s">
        <v>105</v>
      </c>
      <c r="D123" s="182" t="s">
        <v>267</v>
      </c>
      <c r="E123" s="182" t="s">
        <v>268</v>
      </c>
      <c r="F123" s="183" t="s">
        <v>24</v>
      </c>
      <c r="G123" s="183">
        <v>6211500</v>
      </c>
      <c r="H123" s="215">
        <v>50000</v>
      </c>
      <c r="I123" s="185" t="s">
        <v>18</v>
      </c>
      <c r="J123" s="182" t="s">
        <v>75</v>
      </c>
      <c r="K123" s="4" t="str">
        <f t="shared" si="3"/>
        <v>2302633046700001</v>
      </c>
    </row>
    <row r="124" spans="1:11" ht="21.75" x14ac:dyDescent="0.5">
      <c r="A124" s="179" t="s">
        <v>99</v>
      </c>
      <c r="B124" s="186" t="s">
        <v>104</v>
      </c>
      <c r="C124" s="187" t="s">
        <v>105</v>
      </c>
      <c r="D124" s="182" t="s">
        <v>269</v>
      </c>
      <c r="E124" s="182" t="s">
        <v>270</v>
      </c>
      <c r="F124" s="196" t="s">
        <v>24</v>
      </c>
      <c r="G124" s="196">
        <v>6211500</v>
      </c>
      <c r="H124" s="215">
        <v>100000</v>
      </c>
      <c r="I124" s="185" t="s">
        <v>18</v>
      </c>
      <c r="J124" s="182" t="s">
        <v>75</v>
      </c>
      <c r="K124" s="4" t="str">
        <f t="shared" si="3"/>
        <v>2302633046700001</v>
      </c>
    </row>
    <row r="125" spans="1:11" ht="21.75" x14ac:dyDescent="0.5">
      <c r="A125" s="179" t="s">
        <v>99</v>
      </c>
      <c r="B125" s="186" t="s">
        <v>104</v>
      </c>
      <c r="C125" s="187" t="s">
        <v>105</v>
      </c>
      <c r="D125" s="182" t="s">
        <v>271</v>
      </c>
      <c r="E125" s="182" t="s">
        <v>272</v>
      </c>
      <c r="F125" s="183" t="s">
        <v>24</v>
      </c>
      <c r="G125" s="183">
        <v>6211500</v>
      </c>
      <c r="H125" s="215">
        <v>32920</v>
      </c>
      <c r="I125" s="185" t="s">
        <v>18</v>
      </c>
      <c r="J125" s="182" t="s">
        <v>75</v>
      </c>
      <c r="K125" s="4" t="str">
        <f t="shared" si="3"/>
        <v>2302633046700001</v>
      </c>
    </row>
    <row r="126" spans="1:11" ht="21.75" x14ac:dyDescent="0.5">
      <c r="A126" s="179" t="s">
        <v>99</v>
      </c>
      <c r="B126" s="186" t="s">
        <v>104</v>
      </c>
      <c r="C126" s="216" t="s">
        <v>105</v>
      </c>
      <c r="D126" s="217" t="s">
        <v>273</v>
      </c>
      <c r="E126" s="208" t="s">
        <v>274</v>
      </c>
      <c r="F126" s="196" t="s">
        <v>24</v>
      </c>
      <c r="G126" s="196">
        <v>6211500</v>
      </c>
      <c r="H126" s="218">
        <v>20000</v>
      </c>
      <c r="I126" s="185" t="s">
        <v>18</v>
      </c>
      <c r="J126" s="182" t="s">
        <v>75</v>
      </c>
      <c r="K126" s="4" t="str">
        <f t="shared" si="3"/>
        <v>2302633046700001</v>
      </c>
    </row>
    <row r="127" spans="1:11" ht="21.75" x14ac:dyDescent="0.5">
      <c r="A127" s="179" t="s">
        <v>99</v>
      </c>
      <c r="B127" s="186" t="s">
        <v>104</v>
      </c>
      <c r="C127" s="216" t="s">
        <v>105</v>
      </c>
      <c r="D127" s="217" t="s">
        <v>275</v>
      </c>
      <c r="E127" s="219" t="s">
        <v>276</v>
      </c>
      <c r="F127" s="196" t="s">
        <v>24</v>
      </c>
      <c r="G127" s="196">
        <v>6211500</v>
      </c>
      <c r="H127" s="220">
        <v>220000</v>
      </c>
      <c r="I127" s="185" t="s">
        <v>18</v>
      </c>
      <c r="J127" s="221" t="s">
        <v>277</v>
      </c>
      <c r="K127" s="4" t="str">
        <f t="shared" si="3"/>
        <v>2302633046700001</v>
      </c>
    </row>
    <row r="128" spans="1:11" ht="21.75" x14ac:dyDescent="0.5">
      <c r="A128" s="179" t="s">
        <v>99</v>
      </c>
      <c r="B128" s="186" t="s">
        <v>104</v>
      </c>
      <c r="C128" s="158" t="s">
        <v>105</v>
      </c>
      <c r="D128" s="222" t="s">
        <v>278</v>
      </c>
      <c r="E128" s="219" t="s">
        <v>279</v>
      </c>
      <c r="F128" s="196" t="s">
        <v>24</v>
      </c>
      <c r="G128" s="196">
        <v>6211500</v>
      </c>
      <c r="H128" s="220">
        <v>568000</v>
      </c>
      <c r="I128" s="185" t="s">
        <v>18</v>
      </c>
      <c r="J128" s="221" t="s">
        <v>277</v>
      </c>
      <c r="K128" s="4" t="str">
        <f t="shared" si="3"/>
        <v>2302633046700001</v>
      </c>
    </row>
    <row r="129" spans="1:11" ht="21.75" x14ac:dyDescent="0.5">
      <c r="A129" s="84" t="s">
        <v>99</v>
      </c>
      <c r="B129" s="141" t="s">
        <v>104</v>
      </c>
      <c r="C129" s="162" t="s">
        <v>105</v>
      </c>
      <c r="D129" s="163" t="s">
        <v>280</v>
      </c>
      <c r="E129" s="164" t="s">
        <v>281</v>
      </c>
      <c r="F129" s="223" t="s">
        <v>24</v>
      </c>
      <c r="G129" s="223">
        <v>6211500</v>
      </c>
      <c r="H129" s="165">
        <v>48000</v>
      </c>
      <c r="I129" s="224" t="s">
        <v>18</v>
      </c>
      <c r="J129" s="166" t="s">
        <v>282</v>
      </c>
      <c r="K129" s="4" t="str">
        <f t="shared" si="3"/>
        <v>2302633046700001</v>
      </c>
    </row>
    <row r="130" spans="1:11" ht="43.5" x14ac:dyDescent="0.3">
      <c r="A130" s="84" t="s">
        <v>99</v>
      </c>
      <c r="B130" s="130" t="s">
        <v>104</v>
      </c>
      <c r="C130" s="130" t="s">
        <v>105</v>
      </c>
      <c r="D130" s="86" t="s">
        <v>283</v>
      </c>
      <c r="E130" s="225" t="s">
        <v>284</v>
      </c>
      <c r="F130" s="88" t="s">
        <v>24</v>
      </c>
      <c r="G130" s="88">
        <v>6211500</v>
      </c>
      <c r="H130" s="89">
        <v>300000</v>
      </c>
      <c r="I130" s="132" t="s">
        <v>18</v>
      </c>
      <c r="J130" s="91" t="s">
        <v>116</v>
      </c>
      <c r="K130" s="4" t="str">
        <f t="shared" si="3"/>
        <v>2302633046700001</v>
      </c>
    </row>
    <row r="131" spans="1:11" ht="21.75" x14ac:dyDescent="0.3">
      <c r="A131" s="84" t="s">
        <v>99</v>
      </c>
      <c r="B131" s="130" t="s">
        <v>104</v>
      </c>
      <c r="C131" s="226" t="s">
        <v>105</v>
      </c>
      <c r="D131" s="227" t="s">
        <v>285</v>
      </c>
      <c r="E131" s="87" t="s">
        <v>286</v>
      </c>
      <c r="F131" s="88" t="s">
        <v>24</v>
      </c>
      <c r="G131" s="88">
        <v>6211500</v>
      </c>
      <c r="H131" s="228">
        <v>100000</v>
      </c>
      <c r="I131" s="229" t="s">
        <v>18</v>
      </c>
      <c r="J131" s="230" t="s">
        <v>116</v>
      </c>
      <c r="K131" s="4" t="str">
        <f t="shared" si="3"/>
        <v>2302633046700001</v>
      </c>
    </row>
    <row r="132" spans="1:11" ht="21.75" x14ac:dyDescent="0.3">
      <c r="A132" s="84" t="s">
        <v>99</v>
      </c>
      <c r="B132" s="130" t="s">
        <v>104</v>
      </c>
      <c r="C132" s="226" t="s">
        <v>105</v>
      </c>
      <c r="D132" s="227" t="s">
        <v>287</v>
      </c>
      <c r="E132" s="87" t="s">
        <v>288</v>
      </c>
      <c r="F132" s="88" t="s">
        <v>24</v>
      </c>
      <c r="G132" s="88">
        <v>6211500</v>
      </c>
      <c r="H132" s="228">
        <v>400000</v>
      </c>
      <c r="I132" s="229" t="s">
        <v>18</v>
      </c>
      <c r="J132" s="230" t="s">
        <v>289</v>
      </c>
      <c r="K132" s="4" t="str">
        <f t="shared" si="3"/>
        <v>2302633046700001</v>
      </c>
    </row>
    <row r="133" spans="1:11" ht="21.75" x14ac:dyDescent="0.3">
      <c r="A133" s="84" t="s">
        <v>99</v>
      </c>
      <c r="B133" s="130" t="s">
        <v>104</v>
      </c>
      <c r="C133" s="226" t="s">
        <v>105</v>
      </c>
      <c r="D133" s="231" t="s">
        <v>290</v>
      </c>
      <c r="E133" s="232" t="s">
        <v>291</v>
      </c>
      <c r="F133" s="88" t="s">
        <v>24</v>
      </c>
      <c r="G133" s="88">
        <v>6211500</v>
      </c>
      <c r="H133" s="233">
        <v>130000</v>
      </c>
      <c r="I133" s="132" t="s">
        <v>18</v>
      </c>
      <c r="J133" s="91" t="s">
        <v>158</v>
      </c>
      <c r="K133" s="4" t="str">
        <f t="shared" si="3"/>
        <v>2302633046700001</v>
      </c>
    </row>
    <row r="134" spans="1:11" ht="43.5" x14ac:dyDescent="0.3">
      <c r="A134" s="84" t="s">
        <v>99</v>
      </c>
      <c r="B134" s="130" t="s">
        <v>104</v>
      </c>
      <c r="C134" s="130" t="s">
        <v>105</v>
      </c>
      <c r="D134" s="86" t="s">
        <v>292</v>
      </c>
      <c r="E134" s="225" t="s">
        <v>293</v>
      </c>
      <c r="F134" s="88" t="s">
        <v>24</v>
      </c>
      <c r="G134" s="88">
        <v>6211500</v>
      </c>
      <c r="H134" s="234">
        <v>170000</v>
      </c>
      <c r="I134" s="132" t="s">
        <v>18</v>
      </c>
      <c r="J134" s="91" t="s">
        <v>158</v>
      </c>
      <c r="K134" s="4" t="str">
        <f t="shared" si="3"/>
        <v>2302633046700001</v>
      </c>
    </row>
    <row r="135" spans="1:11" ht="21.75" x14ac:dyDescent="0.3">
      <c r="A135" s="84" t="s">
        <v>99</v>
      </c>
      <c r="B135" s="130" t="s">
        <v>104</v>
      </c>
      <c r="C135" s="130" t="s">
        <v>105</v>
      </c>
      <c r="D135" s="86" t="s">
        <v>294</v>
      </c>
      <c r="E135" s="225" t="s">
        <v>295</v>
      </c>
      <c r="F135" s="88" t="s">
        <v>24</v>
      </c>
      <c r="G135" s="88">
        <v>6211500</v>
      </c>
      <c r="H135" s="234">
        <v>250000</v>
      </c>
      <c r="I135" s="132" t="s">
        <v>18</v>
      </c>
      <c r="J135" s="230" t="s">
        <v>277</v>
      </c>
      <c r="K135" s="4" t="str">
        <f t="shared" si="3"/>
        <v>2302633046700001</v>
      </c>
    </row>
    <row r="136" spans="1:11" ht="21.75" x14ac:dyDescent="0.3">
      <c r="A136" s="84" t="s">
        <v>99</v>
      </c>
      <c r="B136" s="130" t="s">
        <v>104</v>
      </c>
      <c r="C136" s="130" t="s">
        <v>105</v>
      </c>
      <c r="D136" s="86" t="s">
        <v>296</v>
      </c>
      <c r="E136" s="225" t="s">
        <v>297</v>
      </c>
      <c r="F136" s="88" t="s">
        <v>24</v>
      </c>
      <c r="G136" s="88">
        <v>6211500</v>
      </c>
      <c r="H136" s="234">
        <v>200000</v>
      </c>
      <c r="I136" s="132" t="s">
        <v>18</v>
      </c>
      <c r="J136" s="230" t="s">
        <v>277</v>
      </c>
      <c r="K136" s="4" t="str">
        <f t="shared" si="3"/>
        <v>2302633046700001</v>
      </c>
    </row>
    <row r="137" spans="1:11" ht="43.5" x14ac:dyDescent="0.3">
      <c r="A137" s="171" t="s">
        <v>99</v>
      </c>
      <c r="B137" s="235" t="s">
        <v>104</v>
      </c>
      <c r="C137" s="235" t="s">
        <v>105</v>
      </c>
      <c r="D137" s="236" t="s">
        <v>298</v>
      </c>
      <c r="E137" s="237" t="s">
        <v>299</v>
      </c>
      <c r="F137" s="238" t="s">
        <v>24</v>
      </c>
      <c r="G137" s="238">
        <v>6211500</v>
      </c>
      <c r="H137" s="146">
        <v>80000</v>
      </c>
      <c r="I137" s="239" t="s">
        <v>18</v>
      </c>
      <c r="J137" s="240" t="s">
        <v>277</v>
      </c>
      <c r="K137" s="4" t="str">
        <f t="shared" si="3"/>
        <v>2302633046700001</v>
      </c>
    </row>
    <row r="138" spans="1:11" ht="21.75" x14ac:dyDescent="0.3">
      <c r="A138" s="171" t="s">
        <v>99</v>
      </c>
      <c r="B138" s="241" t="s">
        <v>104</v>
      </c>
      <c r="C138" s="241" t="s">
        <v>105</v>
      </c>
      <c r="D138" s="168" t="s">
        <v>300</v>
      </c>
      <c r="E138" s="169" t="s">
        <v>301</v>
      </c>
      <c r="F138" s="242" t="s">
        <v>24</v>
      </c>
      <c r="G138" s="242">
        <v>6211500</v>
      </c>
      <c r="H138" s="243">
        <v>300000</v>
      </c>
      <c r="I138" s="244" t="s">
        <v>18</v>
      </c>
      <c r="J138" s="245" t="s">
        <v>116</v>
      </c>
      <c r="K138" s="4" t="str">
        <f t="shared" si="3"/>
        <v>2302633046700001</v>
      </c>
    </row>
    <row r="139" spans="1:11" ht="21.75" x14ac:dyDescent="0.3">
      <c r="A139" s="171" t="s">
        <v>99</v>
      </c>
      <c r="B139" s="241" t="s">
        <v>104</v>
      </c>
      <c r="C139" s="241" t="s">
        <v>105</v>
      </c>
      <c r="D139" s="168" t="s">
        <v>302</v>
      </c>
      <c r="E139" s="169" t="s">
        <v>303</v>
      </c>
      <c r="F139" s="242" t="s">
        <v>24</v>
      </c>
      <c r="G139" s="242">
        <v>6211500</v>
      </c>
      <c r="H139" s="243">
        <v>300000</v>
      </c>
      <c r="I139" s="244" t="s">
        <v>18</v>
      </c>
      <c r="J139" s="245" t="s">
        <v>119</v>
      </c>
      <c r="K139" s="4" t="str">
        <f t="shared" si="3"/>
        <v>2302633046700001</v>
      </c>
    </row>
    <row r="140" spans="1:11" ht="21.75" x14ac:dyDescent="0.3">
      <c r="A140" s="171" t="s">
        <v>99</v>
      </c>
      <c r="B140" s="241" t="s">
        <v>104</v>
      </c>
      <c r="C140" s="241" t="s">
        <v>105</v>
      </c>
      <c r="D140" s="168" t="s">
        <v>304</v>
      </c>
      <c r="E140" s="169" t="s">
        <v>305</v>
      </c>
      <c r="F140" s="242" t="s">
        <v>24</v>
      </c>
      <c r="G140" s="242">
        <v>6211500</v>
      </c>
      <c r="H140" s="243">
        <v>300000</v>
      </c>
      <c r="I140" s="244" t="s">
        <v>18</v>
      </c>
      <c r="J140" s="245" t="s">
        <v>62</v>
      </c>
      <c r="K140" s="4" t="str">
        <f t="shared" si="3"/>
        <v>2302633046700001</v>
      </c>
    </row>
    <row r="141" spans="1:11" ht="21.75" x14ac:dyDescent="0.3">
      <c r="A141" s="171" t="s">
        <v>99</v>
      </c>
      <c r="B141" s="241" t="s">
        <v>104</v>
      </c>
      <c r="C141" s="241" t="s">
        <v>105</v>
      </c>
      <c r="D141" s="168" t="s">
        <v>306</v>
      </c>
      <c r="E141" s="169" t="s">
        <v>307</v>
      </c>
      <c r="F141" s="242" t="s">
        <v>24</v>
      </c>
      <c r="G141" s="242">
        <v>6211500</v>
      </c>
      <c r="H141" s="243">
        <v>300000</v>
      </c>
      <c r="I141" s="244" t="s">
        <v>18</v>
      </c>
      <c r="J141" s="245" t="s">
        <v>47</v>
      </c>
      <c r="K141" s="4" t="str">
        <f t="shared" si="3"/>
        <v>2302633046700001</v>
      </c>
    </row>
    <row r="142" spans="1:11" ht="21.75" x14ac:dyDescent="0.3">
      <c r="A142" s="171" t="s">
        <v>99</v>
      </c>
      <c r="B142" s="246" t="s">
        <v>104</v>
      </c>
      <c r="C142" s="247" t="s">
        <v>105</v>
      </c>
      <c r="D142" s="248" t="s">
        <v>308</v>
      </c>
      <c r="E142" s="249" t="s">
        <v>309</v>
      </c>
      <c r="F142" s="250" t="s">
        <v>24</v>
      </c>
      <c r="G142" s="250">
        <v>6211500</v>
      </c>
      <c r="H142" s="251">
        <v>300000</v>
      </c>
      <c r="I142" s="252" t="s">
        <v>18</v>
      </c>
      <c r="J142" s="253" t="s">
        <v>75</v>
      </c>
      <c r="K142" s="4" t="str">
        <f t="shared" si="3"/>
        <v>2302633046700001</v>
      </c>
    </row>
    <row r="143" spans="1:11" ht="43.5" x14ac:dyDescent="0.3">
      <c r="A143" s="171" t="s">
        <v>99</v>
      </c>
      <c r="B143" s="254" t="s">
        <v>104</v>
      </c>
      <c r="C143" s="247" t="s">
        <v>105</v>
      </c>
      <c r="D143" s="168" t="s">
        <v>310</v>
      </c>
      <c r="E143" s="255" t="s">
        <v>311</v>
      </c>
      <c r="F143" s="242" t="s">
        <v>24</v>
      </c>
      <c r="G143" s="242">
        <v>6211500</v>
      </c>
      <c r="H143" s="243">
        <v>150000</v>
      </c>
      <c r="I143" s="244" t="s">
        <v>18</v>
      </c>
      <c r="J143" s="245" t="s">
        <v>158</v>
      </c>
      <c r="K143" s="4" t="str">
        <f t="shared" si="3"/>
        <v>2302633046700001</v>
      </c>
    </row>
    <row r="144" spans="1:11" ht="21.75" x14ac:dyDescent="0.3">
      <c r="A144" s="256" t="s">
        <v>99</v>
      </c>
      <c r="B144" s="235" t="s">
        <v>104</v>
      </c>
      <c r="C144" s="247" t="s">
        <v>105</v>
      </c>
      <c r="D144" s="248" t="s">
        <v>312</v>
      </c>
      <c r="E144" s="249" t="s">
        <v>313</v>
      </c>
      <c r="F144" s="250" t="s">
        <v>24</v>
      </c>
      <c r="G144" s="250">
        <v>6211500</v>
      </c>
      <c r="H144" s="251">
        <v>84000</v>
      </c>
      <c r="I144" s="257" t="s">
        <v>18</v>
      </c>
      <c r="J144" s="258" t="s">
        <v>116</v>
      </c>
      <c r="K144" s="4" t="str">
        <f t="shared" si="3"/>
        <v>2302633046700001</v>
      </c>
    </row>
    <row r="145" spans="1:11" ht="43.5" x14ac:dyDescent="0.3">
      <c r="A145" s="179" t="s">
        <v>99</v>
      </c>
      <c r="B145" s="186" t="s">
        <v>104</v>
      </c>
      <c r="C145" s="186" t="s">
        <v>105</v>
      </c>
      <c r="D145" s="259" t="s">
        <v>314</v>
      </c>
      <c r="E145" s="260" t="s">
        <v>315</v>
      </c>
      <c r="F145" s="183" t="s">
        <v>24</v>
      </c>
      <c r="G145" s="183">
        <v>6211500</v>
      </c>
      <c r="H145" s="261">
        <v>15000</v>
      </c>
      <c r="I145" s="262" t="s">
        <v>18</v>
      </c>
      <c r="J145" s="221" t="s">
        <v>277</v>
      </c>
      <c r="K145" s="4" t="str">
        <f t="shared" si="3"/>
        <v>2302633046700001</v>
      </c>
    </row>
    <row r="146" spans="1:11" ht="21.75" x14ac:dyDescent="0.3">
      <c r="A146" s="263" t="s">
        <v>99</v>
      </c>
      <c r="B146" s="264" t="s">
        <v>104</v>
      </c>
      <c r="C146" s="264" t="s">
        <v>105</v>
      </c>
      <c r="D146" s="265" t="s">
        <v>316</v>
      </c>
      <c r="E146" s="266" t="s">
        <v>317</v>
      </c>
      <c r="F146" s="267" t="s">
        <v>24</v>
      </c>
      <c r="G146" s="267">
        <v>6211500</v>
      </c>
      <c r="H146" s="268">
        <v>300000</v>
      </c>
      <c r="I146" s="269" t="s">
        <v>18</v>
      </c>
      <c r="J146" s="270" t="s">
        <v>244</v>
      </c>
      <c r="K146" s="4" t="str">
        <f t="shared" si="3"/>
        <v>2302633046700001</v>
      </c>
    </row>
    <row r="147" spans="1:11" ht="18.75" customHeight="1" x14ac:dyDescent="0.3">
      <c r="A147" s="117"/>
      <c r="B147" s="118"/>
      <c r="C147" s="118" t="s">
        <v>15</v>
      </c>
      <c r="D147" s="118"/>
      <c r="E147" s="119" t="s">
        <v>318</v>
      </c>
      <c r="F147" s="120"/>
      <c r="G147" s="120"/>
      <c r="H147" s="121"/>
      <c r="I147" s="122"/>
      <c r="J147" s="123"/>
      <c r="K147" s="4" t="str">
        <f t="shared" si="3"/>
        <v/>
      </c>
    </row>
    <row r="148" spans="1:11" ht="37.5" customHeight="1" x14ac:dyDescent="0.3">
      <c r="A148" s="32" t="s">
        <v>319</v>
      </c>
      <c r="B148" s="33" t="s">
        <v>320</v>
      </c>
      <c r="C148" s="64" t="s">
        <v>321</v>
      </c>
      <c r="D148" s="64"/>
      <c r="E148" s="34" t="s">
        <v>322</v>
      </c>
      <c r="F148" s="35"/>
      <c r="G148" s="35"/>
      <c r="H148" s="36"/>
      <c r="I148" s="37"/>
      <c r="J148" s="38"/>
      <c r="K148" s="4" t="str">
        <f t="shared" si="3"/>
        <v>2302638007</v>
      </c>
    </row>
    <row r="149" spans="1:11" ht="21.75" x14ac:dyDescent="0.3">
      <c r="A149" s="32"/>
      <c r="B149" s="40"/>
      <c r="C149" s="65" t="s">
        <v>15</v>
      </c>
      <c r="D149" s="64"/>
      <c r="E149" s="34" t="s">
        <v>323</v>
      </c>
      <c r="F149" s="35"/>
      <c r="G149" s="35"/>
      <c r="H149" s="36">
        <f>H150+H152+H154</f>
        <v>278381700</v>
      </c>
      <c r="I149" s="37" t="s">
        <v>18</v>
      </c>
      <c r="J149" s="38"/>
      <c r="K149" s="4" t="str">
        <f t="shared" si="3"/>
        <v/>
      </c>
    </row>
    <row r="150" spans="1:11" ht="24.75" customHeight="1" x14ac:dyDescent="0.3">
      <c r="A150" s="48" t="s">
        <v>319</v>
      </c>
      <c r="B150" s="49" t="s">
        <v>324</v>
      </c>
      <c r="C150" s="49" t="s">
        <v>325</v>
      </c>
      <c r="D150" s="49"/>
      <c r="E150" s="51" t="s">
        <v>326</v>
      </c>
      <c r="F150" s="52" t="s">
        <v>327</v>
      </c>
      <c r="G150" s="52" t="s">
        <v>328</v>
      </c>
      <c r="H150" s="53">
        <f>H151</f>
        <v>88924900</v>
      </c>
      <c r="I150" s="54" t="s">
        <v>18</v>
      </c>
      <c r="J150" s="271"/>
      <c r="K150" s="4" t="str">
        <f t="shared" si="3"/>
        <v>2302638007000000</v>
      </c>
    </row>
    <row r="151" spans="1:11" s="71" customFormat="1" ht="18.75" customHeight="1" x14ac:dyDescent="0.3">
      <c r="A151" s="84" t="s">
        <v>319</v>
      </c>
      <c r="B151" s="85" t="s">
        <v>324</v>
      </c>
      <c r="C151" s="85" t="s">
        <v>325</v>
      </c>
      <c r="D151" s="88" t="s">
        <v>329</v>
      </c>
      <c r="E151" s="272" t="s">
        <v>330</v>
      </c>
      <c r="F151" s="273" t="s">
        <v>327</v>
      </c>
      <c r="G151" s="273" t="s">
        <v>328</v>
      </c>
      <c r="H151" s="89">
        <v>88924900</v>
      </c>
      <c r="I151" s="132" t="s">
        <v>18</v>
      </c>
      <c r="J151" s="91" t="s">
        <v>109</v>
      </c>
      <c r="K151" s="4" t="str">
        <f t="shared" si="3"/>
        <v>2302638007000000</v>
      </c>
    </row>
    <row r="152" spans="1:11" ht="18.75" customHeight="1" x14ac:dyDescent="0.3">
      <c r="A152" s="92" t="s">
        <v>319</v>
      </c>
      <c r="B152" s="93" t="s">
        <v>324</v>
      </c>
      <c r="C152" s="93" t="s">
        <v>325</v>
      </c>
      <c r="D152" s="93"/>
      <c r="E152" s="274" t="s">
        <v>326</v>
      </c>
      <c r="F152" s="275" t="s">
        <v>331</v>
      </c>
      <c r="G152" s="275" t="s">
        <v>332</v>
      </c>
      <c r="H152" s="276">
        <f>H153</f>
        <v>12530900</v>
      </c>
      <c r="I152" s="90" t="s">
        <v>18</v>
      </c>
      <c r="J152" s="98"/>
      <c r="K152" s="4" t="str">
        <f t="shared" si="3"/>
        <v>2302638007000000</v>
      </c>
    </row>
    <row r="153" spans="1:11" s="71" customFormat="1" ht="18.75" customHeight="1" x14ac:dyDescent="0.3">
      <c r="A153" s="84" t="s">
        <v>319</v>
      </c>
      <c r="B153" s="85" t="s">
        <v>324</v>
      </c>
      <c r="C153" s="85" t="s">
        <v>325</v>
      </c>
      <c r="D153" s="88" t="s">
        <v>329</v>
      </c>
      <c r="E153" s="272" t="s">
        <v>330</v>
      </c>
      <c r="F153" s="273" t="s">
        <v>331</v>
      </c>
      <c r="G153" s="273"/>
      <c r="H153" s="89">
        <v>12530900</v>
      </c>
      <c r="I153" s="132" t="s">
        <v>18</v>
      </c>
      <c r="J153" s="91" t="s">
        <v>109</v>
      </c>
      <c r="K153" s="4" t="str">
        <f t="shared" si="3"/>
        <v>2302638007000000</v>
      </c>
    </row>
    <row r="154" spans="1:11" ht="18.75" customHeight="1" x14ac:dyDescent="0.3">
      <c r="A154" s="92" t="s">
        <v>319</v>
      </c>
      <c r="B154" s="93" t="s">
        <v>333</v>
      </c>
      <c r="C154" s="93" t="s">
        <v>334</v>
      </c>
      <c r="D154" s="94"/>
      <c r="E154" s="95" t="s">
        <v>335</v>
      </c>
      <c r="F154" s="275" t="s">
        <v>74</v>
      </c>
      <c r="G154" s="275">
        <v>6211410</v>
      </c>
      <c r="H154" s="276">
        <f>H155</f>
        <v>176925900</v>
      </c>
      <c r="I154" s="90" t="s">
        <v>18</v>
      </c>
      <c r="J154" s="98"/>
      <c r="K154" s="4" t="str">
        <f t="shared" si="3"/>
        <v>2302638007500001</v>
      </c>
    </row>
    <row r="155" spans="1:11" s="71" customFormat="1" ht="18.75" customHeight="1" x14ac:dyDescent="0.3">
      <c r="A155" s="100" t="s">
        <v>319</v>
      </c>
      <c r="B155" s="101" t="s">
        <v>333</v>
      </c>
      <c r="C155" s="277" t="s">
        <v>334</v>
      </c>
      <c r="D155" s="278" t="s">
        <v>329</v>
      </c>
      <c r="E155" s="279" t="s">
        <v>330</v>
      </c>
      <c r="F155" s="280" t="s">
        <v>74</v>
      </c>
      <c r="G155" s="280">
        <v>6211410</v>
      </c>
      <c r="H155" s="136">
        <v>176925900</v>
      </c>
      <c r="I155" s="137" t="s">
        <v>18</v>
      </c>
      <c r="J155" s="107" t="s">
        <v>109</v>
      </c>
      <c r="K155" s="4" t="str">
        <f t="shared" si="3"/>
        <v>2302638007500001</v>
      </c>
    </row>
    <row r="156" spans="1:11" ht="18.75" customHeight="1" x14ac:dyDescent="0.3">
      <c r="A156" s="32"/>
      <c r="B156" s="33"/>
      <c r="C156" s="33" t="s">
        <v>15</v>
      </c>
      <c r="D156" s="33"/>
      <c r="E156" s="34" t="s">
        <v>336</v>
      </c>
      <c r="F156" s="35"/>
      <c r="G156" s="35"/>
      <c r="H156" s="36"/>
      <c r="I156" s="37"/>
      <c r="J156" s="38"/>
      <c r="K156" s="4" t="str">
        <f t="shared" si="3"/>
        <v/>
      </c>
    </row>
    <row r="157" spans="1:11" ht="18.75" customHeight="1" x14ac:dyDescent="0.3">
      <c r="A157" s="32" t="s">
        <v>337</v>
      </c>
      <c r="B157" s="33" t="s">
        <v>338</v>
      </c>
      <c r="C157" s="281" t="s">
        <v>339</v>
      </c>
      <c r="D157" s="281"/>
      <c r="E157" s="43" t="s">
        <v>340</v>
      </c>
      <c r="F157" s="44"/>
      <c r="G157" s="44"/>
      <c r="H157" s="45"/>
      <c r="I157" s="46"/>
      <c r="J157" s="47"/>
      <c r="K157" s="4" t="str">
        <f t="shared" si="3"/>
        <v>2302639001</v>
      </c>
    </row>
    <row r="158" spans="1:11" ht="18.75" customHeight="1" x14ac:dyDescent="0.3">
      <c r="A158" s="32"/>
      <c r="B158" s="40"/>
      <c r="C158" s="40" t="s">
        <v>15</v>
      </c>
      <c r="D158" s="33"/>
      <c r="E158" s="34" t="s">
        <v>341</v>
      </c>
      <c r="F158" s="35"/>
      <c r="G158" s="35"/>
      <c r="H158" s="36">
        <f>H159+H161+H163+H172+H176+H178+H182+H221+H235+H254+H294+H301+H180</f>
        <v>192976700</v>
      </c>
      <c r="I158" s="37" t="s">
        <v>18</v>
      </c>
      <c r="J158" s="38"/>
      <c r="K158" s="4" t="str">
        <f t="shared" si="3"/>
        <v/>
      </c>
    </row>
    <row r="159" spans="1:11" ht="18.75" customHeight="1" x14ac:dyDescent="0.3">
      <c r="A159" s="48" t="s">
        <v>337</v>
      </c>
      <c r="B159" s="49" t="s">
        <v>342</v>
      </c>
      <c r="C159" s="49" t="s">
        <v>343</v>
      </c>
      <c r="D159" s="67"/>
      <c r="E159" s="51" t="s">
        <v>326</v>
      </c>
      <c r="F159" s="52" t="s">
        <v>331</v>
      </c>
      <c r="G159" s="74" t="s">
        <v>344</v>
      </c>
      <c r="H159" s="75">
        <f>H160</f>
        <v>1761625</v>
      </c>
      <c r="I159" s="82" t="s">
        <v>18</v>
      </c>
      <c r="J159" s="83" t="s">
        <v>109</v>
      </c>
      <c r="K159" s="4" t="str">
        <f t="shared" ref="K159:K222" si="4">IF(B159="","","23026"&amp;RIGHT(B159,(LEN(B159)-5)))</f>
        <v>2302639001000000</v>
      </c>
    </row>
    <row r="160" spans="1:11" ht="18.75" customHeight="1" x14ac:dyDescent="0.3">
      <c r="A160" s="84" t="s">
        <v>337</v>
      </c>
      <c r="B160" s="85" t="s">
        <v>342</v>
      </c>
      <c r="C160" s="85" t="s">
        <v>343</v>
      </c>
      <c r="D160" s="86" t="s">
        <v>345</v>
      </c>
      <c r="E160" s="87" t="s">
        <v>346</v>
      </c>
      <c r="F160" s="273" t="s">
        <v>331</v>
      </c>
      <c r="G160" s="273" t="s">
        <v>344</v>
      </c>
      <c r="H160" s="89">
        <v>1761625</v>
      </c>
      <c r="I160" s="132" t="s">
        <v>18</v>
      </c>
      <c r="J160" s="91" t="s">
        <v>109</v>
      </c>
      <c r="K160" s="4" t="str">
        <f t="shared" si="4"/>
        <v>2302639001000000</v>
      </c>
    </row>
    <row r="161" spans="1:11" ht="18.75" customHeight="1" x14ac:dyDescent="0.3">
      <c r="A161" s="92" t="s">
        <v>337</v>
      </c>
      <c r="B161" s="93" t="s">
        <v>342</v>
      </c>
      <c r="C161" s="93" t="s">
        <v>343</v>
      </c>
      <c r="D161" s="93"/>
      <c r="E161" s="274" t="s">
        <v>326</v>
      </c>
      <c r="F161" s="275" t="s">
        <v>331</v>
      </c>
      <c r="G161" s="273" t="s">
        <v>347</v>
      </c>
      <c r="H161" s="276">
        <f>H162</f>
        <v>3442900</v>
      </c>
      <c r="I161" s="90" t="s">
        <v>18</v>
      </c>
      <c r="J161" s="98" t="s">
        <v>109</v>
      </c>
      <c r="K161" s="4" t="str">
        <f t="shared" si="4"/>
        <v>2302639001000000</v>
      </c>
    </row>
    <row r="162" spans="1:11" ht="19.5" customHeight="1" x14ac:dyDescent="0.3">
      <c r="A162" s="92" t="s">
        <v>337</v>
      </c>
      <c r="B162" s="93" t="s">
        <v>342</v>
      </c>
      <c r="C162" s="93" t="s">
        <v>343</v>
      </c>
      <c r="D162" s="86" t="s">
        <v>348</v>
      </c>
      <c r="E162" s="87" t="s">
        <v>349</v>
      </c>
      <c r="F162" s="273" t="s">
        <v>331</v>
      </c>
      <c r="G162" s="273" t="s">
        <v>347</v>
      </c>
      <c r="H162" s="89">
        <v>3442900</v>
      </c>
      <c r="I162" s="132" t="s">
        <v>18</v>
      </c>
      <c r="J162" s="91" t="s">
        <v>109</v>
      </c>
      <c r="K162" s="4" t="str">
        <f t="shared" si="4"/>
        <v>2302639001000000</v>
      </c>
    </row>
    <row r="163" spans="1:11" s="99" customFormat="1" ht="18.75" customHeight="1" x14ac:dyDescent="0.3">
      <c r="A163" s="92" t="s">
        <v>337</v>
      </c>
      <c r="B163" s="93" t="s">
        <v>342</v>
      </c>
      <c r="C163" s="93" t="s">
        <v>343</v>
      </c>
      <c r="D163" s="93"/>
      <c r="E163" s="274" t="s">
        <v>326</v>
      </c>
      <c r="F163" s="275" t="s">
        <v>331</v>
      </c>
      <c r="G163" s="275" t="s">
        <v>344</v>
      </c>
      <c r="H163" s="276">
        <f>SUM(H164:H171)</f>
        <v>4978075</v>
      </c>
      <c r="I163" s="90" t="s">
        <v>18</v>
      </c>
      <c r="J163" s="98" t="s">
        <v>350</v>
      </c>
      <c r="K163" s="4" t="str">
        <f t="shared" si="4"/>
        <v>2302639001000000</v>
      </c>
    </row>
    <row r="164" spans="1:11" ht="19.5" customHeight="1" x14ac:dyDescent="0.3">
      <c r="A164" s="84" t="s">
        <v>337</v>
      </c>
      <c r="B164" s="85" t="s">
        <v>342</v>
      </c>
      <c r="C164" s="85" t="s">
        <v>343</v>
      </c>
      <c r="D164" s="86" t="s">
        <v>351</v>
      </c>
      <c r="E164" s="87" t="s">
        <v>352</v>
      </c>
      <c r="F164" s="273" t="s">
        <v>331</v>
      </c>
      <c r="G164" s="273" t="s">
        <v>344</v>
      </c>
      <c r="H164" s="282">
        <v>72700</v>
      </c>
      <c r="I164" s="132" t="s">
        <v>18</v>
      </c>
      <c r="J164" s="91" t="s">
        <v>350</v>
      </c>
      <c r="K164" s="4" t="str">
        <f t="shared" si="4"/>
        <v>2302639001000000</v>
      </c>
    </row>
    <row r="165" spans="1:11" ht="19.5" customHeight="1" x14ac:dyDescent="0.3">
      <c r="A165" s="84" t="s">
        <v>337</v>
      </c>
      <c r="B165" s="85" t="s">
        <v>342</v>
      </c>
      <c r="C165" s="85" t="s">
        <v>343</v>
      </c>
      <c r="D165" s="86" t="s">
        <v>353</v>
      </c>
      <c r="E165" s="87" t="s">
        <v>354</v>
      </c>
      <c r="F165" s="273" t="s">
        <v>331</v>
      </c>
      <c r="G165" s="273" t="s">
        <v>344</v>
      </c>
      <c r="H165" s="282">
        <v>4500000</v>
      </c>
      <c r="I165" s="132" t="s">
        <v>18</v>
      </c>
      <c r="J165" s="91" t="s">
        <v>350</v>
      </c>
      <c r="K165" s="4" t="str">
        <f t="shared" si="4"/>
        <v>2302639001000000</v>
      </c>
    </row>
    <row r="166" spans="1:11" ht="19.5" customHeight="1" x14ac:dyDescent="0.3">
      <c r="A166" s="84" t="s">
        <v>337</v>
      </c>
      <c r="B166" s="85" t="s">
        <v>342</v>
      </c>
      <c r="C166" s="85" t="s">
        <v>343</v>
      </c>
      <c r="D166" s="86" t="s">
        <v>355</v>
      </c>
      <c r="E166" s="87" t="s">
        <v>356</v>
      </c>
      <c r="F166" s="273" t="s">
        <v>331</v>
      </c>
      <c r="G166" s="273" t="s">
        <v>344</v>
      </c>
      <c r="H166" s="282">
        <v>48600</v>
      </c>
      <c r="I166" s="132" t="s">
        <v>18</v>
      </c>
      <c r="J166" s="91" t="s">
        <v>350</v>
      </c>
      <c r="K166" s="4" t="str">
        <f t="shared" si="4"/>
        <v>2302639001000000</v>
      </c>
    </row>
    <row r="167" spans="1:11" ht="38.25" customHeight="1" x14ac:dyDescent="0.3">
      <c r="A167" s="84" t="s">
        <v>337</v>
      </c>
      <c r="B167" s="85" t="s">
        <v>342</v>
      </c>
      <c r="C167" s="85" t="s">
        <v>343</v>
      </c>
      <c r="D167" s="86" t="s">
        <v>357</v>
      </c>
      <c r="E167" s="87" t="s">
        <v>358</v>
      </c>
      <c r="F167" s="273" t="s">
        <v>331</v>
      </c>
      <c r="G167" s="273" t="s">
        <v>344</v>
      </c>
      <c r="H167" s="282">
        <v>88375</v>
      </c>
      <c r="I167" s="132" t="s">
        <v>18</v>
      </c>
      <c r="J167" s="91" t="s">
        <v>350</v>
      </c>
      <c r="K167" s="4" t="str">
        <f t="shared" si="4"/>
        <v>2302639001000000</v>
      </c>
    </row>
    <row r="168" spans="1:11" ht="19.5" customHeight="1" x14ac:dyDescent="0.3">
      <c r="A168" s="84" t="s">
        <v>337</v>
      </c>
      <c r="B168" s="85" t="s">
        <v>342</v>
      </c>
      <c r="C168" s="85" t="s">
        <v>343</v>
      </c>
      <c r="D168" s="86" t="s">
        <v>359</v>
      </c>
      <c r="E168" s="87" t="s">
        <v>360</v>
      </c>
      <c r="F168" s="273" t="s">
        <v>331</v>
      </c>
      <c r="G168" s="273" t="s">
        <v>344</v>
      </c>
      <c r="H168" s="282">
        <v>70000</v>
      </c>
      <c r="I168" s="132" t="s">
        <v>18</v>
      </c>
      <c r="J168" s="91" t="s">
        <v>350</v>
      </c>
      <c r="K168" s="4" t="str">
        <f t="shared" si="4"/>
        <v>2302639001000000</v>
      </c>
    </row>
    <row r="169" spans="1:11" ht="19.5" customHeight="1" x14ac:dyDescent="0.3">
      <c r="A169" s="84" t="s">
        <v>337</v>
      </c>
      <c r="B169" s="85" t="s">
        <v>342</v>
      </c>
      <c r="C169" s="85" t="s">
        <v>343</v>
      </c>
      <c r="D169" s="86" t="s">
        <v>361</v>
      </c>
      <c r="E169" s="87" t="s">
        <v>362</v>
      </c>
      <c r="F169" s="273" t="s">
        <v>331</v>
      </c>
      <c r="G169" s="273" t="s">
        <v>344</v>
      </c>
      <c r="H169" s="282">
        <v>80000</v>
      </c>
      <c r="I169" s="132" t="s">
        <v>18</v>
      </c>
      <c r="J169" s="91" t="s">
        <v>350</v>
      </c>
      <c r="K169" s="4" t="str">
        <f t="shared" si="4"/>
        <v>2302639001000000</v>
      </c>
    </row>
    <row r="170" spans="1:11" ht="19.5" customHeight="1" x14ac:dyDescent="0.3">
      <c r="A170" s="84" t="s">
        <v>337</v>
      </c>
      <c r="B170" s="85" t="s">
        <v>342</v>
      </c>
      <c r="C170" s="85" t="s">
        <v>343</v>
      </c>
      <c r="D170" s="86" t="s">
        <v>363</v>
      </c>
      <c r="E170" s="87" t="s">
        <v>364</v>
      </c>
      <c r="F170" s="273" t="s">
        <v>331</v>
      </c>
      <c r="G170" s="273" t="s">
        <v>344</v>
      </c>
      <c r="H170" s="282">
        <v>82400</v>
      </c>
      <c r="I170" s="132" t="s">
        <v>18</v>
      </c>
      <c r="J170" s="91" t="s">
        <v>350</v>
      </c>
      <c r="K170" s="4" t="str">
        <f t="shared" si="4"/>
        <v>2302639001000000</v>
      </c>
    </row>
    <row r="171" spans="1:11" ht="37.5" customHeight="1" x14ac:dyDescent="0.3">
      <c r="A171" s="84" t="s">
        <v>337</v>
      </c>
      <c r="B171" s="85" t="s">
        <v>342</v>
      </c>
      <c r="C171" s="85" t="s">
        <v>343</v>
      </c>
      <c r="D171" s="86" t="s">
        <v>365</v>
      </c>
      <c r="E171" s="87" t="s">
        <v>366</v>
      </c>
      <c r="F171" s="273" t="s">
        <v>331</v>
      </c>
      <c r="G171" s="273" t="s">
        <v>344</v>
      </c>
      <c r="H171" s="282">
        <v>36000</v>
      </c>
      <c r="I171" s="132" t="s">
        <v>18</v>
      </c>
      <c r="J171" s="91" t="s">
        <v>350</v>
      </c>
      <c r="K171" s="4" t="str">
        <f t="shared" si="4"/>
        <v>2302639001000000</v>
      </c>
    </row>
    <row r="172" spans="1:11" ht="18.75" customHeight="1" x14ac:dyDescent="0.3">
      <c r="A172" s="92" t="s">
        <v>337</v>
      </c>
      <c r="B172" s="93" t="s">
        <v>342</v>
      </c>
      <c r="C172" s="93" t="s">
        <v>343</v>
      </c>
      <c r="D172" s="93"/>
      <c r="E172" s="274" t="s">
        <v>326</v>
      </c>
      <c r="F172" s="275" t="s">
        <v>331</v>
      </c>
      <c r="G172" s="275" t="s">
        <v>344</v>
      </c>
      <c r="H172" s="276">
        <f>SUM(H173:H175)</f>
        <v>450000</v>
      </c>
      <c r="I172" s="90" t="s">
        <v>18</v>
      </c>
      <c r="J172" s="98" t="s">
        <v>367</v>
      </c>
      <c r="K172" s="4" t="str">
        <f t="shared" si="4"/>
        <v>2302639001000000</v>
      </c>
    </row>
    <row r="173" spans="1:11" ht="39" customHeight="1" x14ac:dyDescent="0.3">
      <c r="A173" s="84" t="s">
        <v>337</v>
      </c>
      <c r="B173" s="85" t="s">
        <v>342</v>
      </c>
      <c r="C173" s="85" t="s">
        <v>343</v>
      </c>
      <c r="D173" s="86" t="s">
        <v>368</v>
      </c>
      <c r="E173" s="87" t="s">
        <v>369</v>
      </c>
      <c r="F173" s="273" t="s">
        <v>331</v>
      </c>
      <c r="G173" s="273" t="s">
        <v>344</v>
      </c>
      <c r="H173" s="283">
        <v>320000</v>
      </c>
      <c r="I173" s="132" t="s">
        <v>18</v>
      </c>
      <c r="J173" s="91" t="s">
        <v>367</v>
      </c>
      <c r="K173" s="4" t="str">
        <f t="shared" si="4"/>
        <v>2302639001000000</v>
      </c>
    </row>
    <row r="174" spans="1:11" ht="39" customHeight="1" x14ac:dyDescent="0.3">
      <c r="A174" s="84" t="s">
        <v>337</v>
      </c>
      <c r="B174" s="85" t="s">
        <v>342</v>
      </c>
      <c r="C174" s="85" t="s">
        <v>343</v>
      </c>
      <c r="D174" s="86" t="s">
        <v>370</v>
      </c>
      <c r="E174" s="87" t="s">
        <v>371</v>
      </c>
      <c r="F174" s="273"/>
      <c r="G174" s="273" t="s">
        <v>344</v>
      </c>
      <c r="H174" s="283">
        <v>48000</v>
      </c>
      <c r="I174" s="132" t="s">
        <v>18</v>
      </c>
      <c r="J174" s="91" t="s">
        <v>367</v>
      </c>
      <c r="K174" s="4" t="str">
        <f t="shared" si="4"/>
        <v>2302639001000000</v>
      </c>
    </row>
    <row r="175" spans="1:11" ht="39" customHeight="1" x14ac:dyDescent="0.3">
      <c r="A175" s="84" t="s">
        <v>337</v>
      </c>
      <c r="B175" s="85" t="s">
        <v>342</v>
      </c>
      <c r="C175" s="85" t="s">
        <v>343</v>
      </c>
      <c r="D175" s="86" t="s">
        <v>372</v>
      </c>
      <c r="E175" s="87" t="s">
        <v>373</v>
      </c>
      <c r="F175" s="273"/>
      <c r="G175" s="273" t="s">
        <v>344</v>
      </c>
      <c r="H175" s="283">
        <v>82000</v>
      </c>
      <c r="I175" s="132" t="s">
        <v>18</v>
      </c>
      <c r="J175" s="91" t="s">
        <v>367</v>
      </c>
      <c r="K175" s="4" t="str">
        <f t="shared" si="4"/>
        <v>2302639001000000</v>
      </c>
    </row>
    <row r="176" spans="1:11" s="99" customFormat="1" ht="18.75" customHeight="1" x14ac:dyDescent="0.3">
      <c r="A176" s="92" t="s">
        <v>337</v>
      </c>
      <c r="B176" s="93" t="s">
        <v>342</v>
      </c>
      <c r="C176" s="93" t="s">
        <v>343</v>
      </c>
      <c r="D176" s="94"/>
      <c r="E176" s="274" t="s">
        <v>326</v>
      </c>
      <c r="F176" s="275" t="s">
        <v>331</v>
      </c>
      <c r="G176" s="275" t="s">
        <v>344</v>
      </c>
      <c r="H176" s="276">
        <f>H177</f>
        <v>300000</v>
      </c>
      <c r="I176" s="90" t="s">
        <v>18</v>
      </c>
      <c r="J176" s="98" t="s">
        <v>282</v>
      </c>
      <c r="K176" s="4" t="str">
        <f t="shared" si="4"/>
        <v>2302639001000000</v>
      </c>
    </row>
    <row r="177" spans="1:11" ht="18.75" customHeight="1" x14ac:dyDescent="0.3">
      <c r="A177" s="171" t="s">
        <v>337</v>
      </c>
      <c r="B177" s="284" t="s">
        <v>342</v>
      </c>
      <c r="C177" s="284" t="s">
        <v>343</v>
      </c>
      <c r="D177" s="173" t="s">
        <v>374</v>
      </c>
      <c r="E177" s="174" t="s">
        <v>375</v>
      </c>
      <c r="F177" s="285" t="s">
        <v>331</v>
      </c>
      <c r="G177" s="285" t="s">
        <v>344</v>
      </c>
      <c r="H177" s="286">
        <v>300000</v>
      </c>
      <c r="I177" s="177" t="s">
        <v>18</v>
      </c>
      <c r="J177" s="178" t="s">
        <v>282</v>
      </c>
      <c r="K177" s="4" t="str">
        <f t="shared" si="4"/>
        <v>2302639001000000</v>
      </c>
    </row>
    <row r="178" spans="1:11" s="99" customFormat="1" ht="18.75" customHeight="1" x14ac:dyDescent="0.3">
      <c r="A178" s="287" t="s">
        <v>337</v>
      </c>
      <c r="B178" s="288" t="s">
        <v>342</v>
      </c>
      <c r="C178" s="288" t="s">
        <v>343</v>
      </c>
      <c r="D178" s="289"/>
      <c r="E178" s="290" t="s">
        <v>326</v>
      </c>
      <c r="F178" s="291" t="s">
        <v>331</v>
      </c>
      <c r="G178" s="291" t="s">
        <v>344</v>
      </c>
      <c r="H178" s="292">
        <f>H179</f>
        <v>150000</v>
      </c>
      <c r="I178" s="293" t="s">
        <v>18</v>
      </c>
      <c r="J178" s="294" t="s">
        <v>277</v>
      </c>
      <c r="K178" s="4" t="str">
        <f t="shared" si="4"/>
        <v>2302639001000000</v>
      </c>
    </row>
    <row r="179" spans="1:11" ht="19.5" customHeight="1" x14ac:dyDescent="0.3">
      <c r="A179" s="84" t="s">
        <v>337</v>
      </c>
      <c r="B179" s="85" t="s">
        <v>342</v>
      </c>
      <c r="C179" s="85" t="s">
        <v>343</v>
      </c>
      <c r="D179" s="88"/>
      <c r="E179" s="295" t="s">
        <v>376</v>
      </c>
      <c r="F179" s="273" t="s">
        <v>331</v>
      </c>
      <c r="G179" s="273" t="s">
        <v>344</v>
      </c>
      <c r="H179" s="283">
        <v>150000</v>
      </c>
      <c r="I179" s="132" t="s">
        <v>18</v>
      </c>
      <c r="J179" s="91" t="s">
        <v>277</v>
      </c>
      <c r="K179" s="4" t="str">
        <f t="shared" si="4"/>
        <v>2302639001000000</v>
      </c>
    </row>
    <row r="180" spans="1:11" s="99" customFormat="1" ht="19.5" customHeight="1" x14ac:dyDescent="0.3">
      <c r="A180" s="92" t="s">
        <v>337</v>
      </c>
      <c r="B180" s="93" t="s">
        <v>342</v>
      </c>
      <c r="C180" s="93" t="s">
        <v>343</v>
      </c>
      <c r="D180" s="94"/>
      <c r="E180" s="274" t="s">
        <v>326</v>
      </c>
      <c r="F180" s="275" t="s">
        <v>331</v>
      </c>
      <c r="G180" s="275" t="s">
        <v>344</v>
      </c>
      <c r="H180" s="276">
        <f>H181</f>
        <v>150000</v>
      </c>
      <c r="I180" s="90" t="s">
        <v>18</v>
      </c>
      <c r="J180" s="98" t="s">
        <v>25</v>
      </c>
      <c r="K180" s="4" t="str">
        <f t="shared" si="4"/>
        <v>2302639001000000</v>
      </c>
    </row>
    <row r="181" spans="1:11" ht="19.5" customHeight="1" x14ac:dyDescent="0.3">
      <c r="A181" s="84" t="s">
        <v>337</v>
      </c>
      <c r="B181" s="85" t="s">
        <v>342</v>
      </c>
      <c r="C181" s="85" t="s">
        <v>343</v>
      </c>
      <c r="D181" s="86" t="s">
        <v>377</v>
      </c>
      <c r="E181" s="87" t="s">
        <v>378</v>
      </c>
      <c r="F181" s="273" t="s">
        <v>331</v>
      </c>
      <c r="G181" s="273" t="s">
        <v>344</v>
      </c>
      <c r="H181" s="283">
        <v>150000</v>
      </c>
      <c r="I181" s="132" t="s">
        <v>18</v>
      </c>
      <c r="J181" s="91" t="s">
        <v>25</v>
      </c>
      <c r="K181" s="4" t="str">
        <f t="shared" si="4"/>
        <v>2302639001000000</v>
      </c>
    </row>
    <row r="182" spans="1:11" s="99" customFormat="1" ht="18.75" customHeight="1" x14ac:dyDescent="0.3">
      <c r="A182" s="92" t="s">
        <v>337</v>
      </c>
      <c r="B182" s="93" t="s">
        <v>342</v>
      </c>
      <c r="C182" s="93" t="s">
        <v>343</v>
      </c>
      <c r="D182" s="93"/>
      <c r="E182" s="274" t="s">
        <v>326</v>
      </c>
      <c r="F182" s="275" t="s">
        <v>331</v>
      </c>
      <c r="G182" s="296" t="s">
        <v>344</v>
      </c>
      <c r="H182" s="276">
        <f>SUM(H183:H220)</f>
        <v>3267750</v>
      </c>
      <c r="I182" s="90" t="s">
        <v>18</v>
      </c>
      <c r="J182" s="98" t="s">
        <v>379</v>
      </c>
      <c r="K182" s="4" t="str">
        <f t="shared" si="4"/>
        <v>2302639001000000</v>
      </c>
    </row>
    <row r="183" spans="1:11" ht="18.75" customHeight="1" x14ac:dyDescent="0.3">
      <c r="A183" s="84" t="s">
        <v>337</v>
      </c>
      <c r="B183" s="85" t="s">
        <v>342</v>
      </c>
      <c r="C183" s="85" t="s">
        <v>343</v>
      </c>
      <c r="D183" s="86" t="s">
        <v>380</v>
      </c>
      <c r="E183" s="87" t="s">
        <v>381</v>
      </c>
      <c r="F183" s="273" t="s">
        <v>331</v>
      </c>
      <c r="G183" s="297" t="s">
        <v>344</v>
      </c>
      <c r="H183" s="234">
        <v>100000</v>
      </c>
      <c r="I183" s="132" t="s">
        <v>18</v>
      </c>
      <c r="J183" s="91" t="s">
        <v>379</v>
      </c>
      <c r="K183" s="4" t="str">
        <f t="shared" si="4"/>
        <v>2302639001000000</v>
      </c>
    </row>
    <row r="184" spans="1:11" ht="18.75" customHeight="1" x14ac:dyDescent="0.3">
      <c r="A184" s="84" t="s">
        <v>337</v>
      </c>
      <c r="B184" s="85" t="s">
        <v>342</v>
      </c>
      <c r="C184" s="85" t="s">
        <v>343</v>
      </c>
      <c r="D184" s="86" t="s">
        <v>382</v>
      </c>
      <c r="E184" s="87" t="s">
        <v>383</v>
      </c>
      <c r="F184" s="273" t="s">
        <v>331</v>
      </c>
      <c r="G184" s="297" t="s">
        <v>344</v>
      </c>
      <c r="H184" s="234">
        <v>216450</v>
      </c>
      <c r="I184" s="132" t="s">
        <v>18</v>
      </c>
      <c r="J184" s="91" t="s">
        <v>379</v>
      </c>
      <c r="K184" s="4" t="str">
        <f t="shared" si="4"/>
        <v>2302639001000000</v>
      </c>
    </row>
    <row r="185" spans="1:11" ht="43.5" x14ac:dyDescent="0.3">
      <c r="A185" s="84" t="s">
        <v>337</v>
      </c>
      <c r="B185" s="85" t="s">
        <v>342</v>
      </c>
      <c r="C185" s="85" t="s">
        <v>343</v>
      </c>
      <c r="D185" s="86" t="s">
        <v>384</v>
      </c>
      <c r="E185" s="87" t="s">
        <v>385</v>
      </c>
      <c r="F185" s="273" t="s">
        <v>331</v>
      </c>
      <c r="G185" s="297" t="s">
        <v>344</v>
      </c>
      <c r="H185" s="234">
        <v>50000</v>
      </c>
      <c r="I185" s="132" t="s">
        <v>18</v>
      </c>
      <c r="J185" s="91" t="s">
        <v>379</v>
      </c>
      <c r="K185" s="4" t="str">
        <f t="shared" si="4"/>
        <v>2302639001000000</v>
      </c>
    </row>
    <row r="186" spans="1:11" ht="18.75" customHeight="1" x14ac:dyDescent="0.3">
      <c r="A186" s="84" t="s">
        <v>337</v>
      </c>
      <c r="B186" s="85" t="s">
        <v>342</v>
      </c>
      <c r="C186" s="85" t="s">
        <v>343</v>
      </c>
      <c r="D186" s="86" t="s">
        <v>386</v>
      </c>
      <c r="E186" s="87" t="s">
        <v>387</v>
      </c>
      <c r="F186" s="273" t="s">
        <v>331</v>
      </c>
      <c r="G186" s="297" t="s">
        <v>344</v>
      </c>
      <c r="H186" s="234">
        <v>40000</v>
      </c>
      <c r="I186" s="132" t="s">
        <v>18</v>
      </c>
      <c r="J186" s="91" t="s">
        <v>379</v>
      </c>
      <c r="K186" s="4" t="str">
        <f t="shared" si="4"/>
        <v>2302639001000000</v>
      </c>
    </row>
    <row r="187" spans="1:11" ht="18.75" customHeight="1" x14ac:dyDescent="0.3">
      <c r="A187" s="84" t="s">
        <v>337</v>
      </c>
      <c r="B187" s="85" t="s">
        <v>342</v>
      </c>
      <c r="C187" s="85" t="s">
        <v>343</v>
      </c>
      <c r="D187" s="86" t="s">
        <v>388</v>
      </c>
      <c r="E187" s="87" t="s">
        <v>389</v>
      </c>
      <c r="F187" s="273" t="s">
        <v>331</v>
      </c>
      <c r="G187" s="297" t="s">
        <v>344</v>
      </c>
      <c r="H187" s="234">
        <v>10000</v>
      </c>
      <c r="I187" s="132" t="s">
        <v>18</v>
      </c>
      <c r="J187" s="91" t="s">
        <v>379</v>
      </c>
      <c r="K187" s="4" t="str">
        <f t="shared" si="4"/>
        <v>2302639001000000</v>
      </c>
    </row>
    <row r="188" spans="1:11" ht="18.75" customHeight="1" x14ac:dyDescent="0.3">
      <c r="A188" s="84" t="s">
        <v>337</v>
      </c>
      <c r="B188" s="85" t="s">
        <v>342</v>
      </c>
      <c r="C188" s="85" t="s">
        <v>343</v>
      </c>
      <c r="D188" s="86" t="s">
        <v>390</v>
      </c>
      <c r="E188" s="87" t="s">
        <v>391</v>
      </c>
      <c r="F188" s="273" t="s">
        <v>331</v>
      </c>
      <c r="G188" s="297" t="s">
        <v>344</v>
      </c>
      <c r="H188" s="234">
        <v>30000</v>
      </c>
      <c r="I188" s="132" t="s">
        <v>18</v>
      </c>
      <c r="J188" s="91" t="s">
        <v>379</v>
      </c>
      <c r="K188" s="4" t="str">
        <f t="shared" si="4"/>
        <v>2302639001000000</v>
      </c>
    </row>
    <row r="189" spans="1:11" ht="43.5" x14ac:dyDescent="0.3">
      <c r="A189" s="84" t="s">
        <v>337</v>
      </c>
      <c r="B189" s="85" t="s">
        <v>342</v>
      </c>
      <c r="C189" s="85" t="s">
        <v>343</v>
      </c>
      <c r="D189" s="86" t="s">
        <v>392</v>
      </c>
      <c r="E189" s="87" t="s">
        <v>393</v>
      </c>
      <c r="F189" s="273" t="s">
        <v>331</v>
      </c>
      <c r="G189" s="297" t="s">
        <v>344</v>
      </c>
      <c r="H189" s="234">
        <v>60000</v>
      </c>
      <c r="I189" s="132" t="s">
        <v>18</v>
      </c>
      <c r="J189" s="91" t="s">
        <v>379</v>
      </c>
      <c r="K189" s="4" t="str">
        <f t="shared" si="4"/>
        <v>2302639001000000</v>
      </c>
    </row>
    <row r="190" spans="1:11" ht="18.75" customHeight="1" x14ac:dyDescent="0.3">
      <c r="A190" s="84" t="s">
        <v>337</v>
      </c>
      <c r="B190" s="85" t="s">
        <v>342</v>
      </c>
      <c r="C190" s="85" t="s">
        <v>343</v>
      </c>
      <c r="D190" s="86" t="s">
        <v>394</v>
      </c>
      <c r="E190" s="87" t="s">
        <v>395</v>
      </c>
      <c r="F190" s="273" t="s">
        <v>331</v>
      </c>
      <c r="G190" s="297" t="s">
        <v>344</v>
      </c>
      <c r="H190" s="234">
        <v>280000</v>
      </c>
      <c r="I190" s="132" t="s">
        <v>18</v>
      </c>
      <c r="J190" s="91" t="s">
        <v>379</v>
      </c>
      <c r="K190" s="4" t="str">
        <f t="shared" si="4"/>
        <v>2302639001000000</v>
      </c>
    </row>
    <row r="191" spans="1:11" ht="43.5" x14ac:dyDescent="0.3">
      <c r="A191" s="84" t="s">
        <v>337</v>
      </c>
      <c r="B191" s="85" t="s">
        <v>342</v>
      </c>
      <c r="C191" s="85" t="s">
        <v>343</v>
      </c>
      <c r="D191" s="86" t="s">
        <v>396</v>
      </c>
      <c r="E191" s="87" t="s">
        <v>397</v>
      </c>
      <c r="F191" s="273" t="s">
        <v>331</v>
      </c>
      <c r="G191" s="297" t="s">
        <v>344</v>
      </c>
      <c r="H191" s="234">
        <v>35100</v>
      </c>
      <c r="I191" s="132" t="s">
        <v>18</v>
      </c>
      <c r="J191" s="91" t="s">
        <v>379</v>
      </c>
      <c r="K191" s="4" t="str">
        <f t="shared" si="4"/>
        <v>2302639001000000</v>
      </c>
    </row>
    <row r="192" spans="1:11" ht="18.75" customHeight="1" x14ac:dyDescent="0.3">
      <c r="A192" s="84" t="s">
        <v>337</v>
      </c>
      <c r="B192" s="85" t="s">
        <v>342</v>
      </c>
      <c r="C192" s="85" t="s">
        <v>343</v>
      </c>
      <c r="D192" s="86" t="s">
        <v>398</v>
      </c>
      <c r="E192" s="87" t="s">
        <v>399</v>
      </c>
      <c r="F192" s="273" t="s">
        <v>331</v>
      </c>
      <c r="G192" s="297" t="s">
        <v>344</v>
      </c>
      <c r="H192" s="234">
        <v>150000</v>
      </c>
      <c r="I192" s="132" t="s">
        <v>18</v>
      </c>
      <c r="J192" s="91" t="s">
        <v>379</v>
      </c>
      <c r="K192" s="4" t="str">
        <f t="shared" si="4"/>
        <v>2302639001000000</v>
      </c>
    </row>
    <row r="193" spans="1:11" ht="18.75" customHeight="1" x14ac:dyDescent="0.3">
      <c r="A193" s="84" t="s">
        <v>337</v>
      </c>
      <c r="B193" s="85" t="s">
        <v>342</v>
      </c>
      <c r="C193" s="85" t="s">
        <v>343</v>
      </c>
      <c r="D193" s="86" t="s">
        <v>400</v>
      </c>
      <c r="E193" s="87" t="s">
        <v>401</v>
      </c>
      <c r="F193" s="273" t="s">
        <v>331</v>
      </c>
      <c r="G193" s="297" t="s">
        <v>344</v>
      </c>
      <c r="H193" s="234">
        <v>60000</v>
      </c>
      <c r="I193" s="132" t="s">
        <v>18</v>
      </c>
      <c r="J193" s="91" t="s">
        <v>379</v>
      </c>
      <c r="K193" s="4" t="str">
        <f t="shared" si="4"/>
        <v>2302639001000000</v>
      </c>
    </row>
    <row r="194" spans="1:11" ht="18.75" customHeight="1" x14ac:dyDescent="0.3">
      <c r="A194" s="84" t="s">
        <v>337</v>
      </c>
      <c r="B194" s="85" t="s">
        <v>342</v>
      </c>
      <c r="C194" s="85" t="s">
        <v>343</v>
      </c>
      <c r="D194" s="86" t="s">
        <v>402</v>
      </c>
      <c r="E194" s="87" t="s">
        <v>403</v>
      </c>
      <c r="F194" s="273" t="s">
        <v>331</v>
      </c>
      <c r="G194" s="297" t="s">
        <v>344</v>
      </c>
      <c r="H194" s="234">
        <v>80100</v>
      </c>
      <c r="I194" s="132" t="s">
        <v>18</v>
      </c>
      <c r="J194" s="91" t="s">
        <v>379</v>
      </c>
      <c r="K194" s="4" t="str">
        <f t="shared" si="4"/>
        <v>2302639001000000</v>
      </c>
    </row>
    <row r="195" spans="1:11" ht="18.75" customHeight="1" x14ac:dyDescent="0.3">
      <c r="A195" s="84" t="s">
        <v>337</v>
      </c>
      <c r="B195" s="85" t="s">
        <v>342</v>
      </c>
      <c r="C195" s="85" t="s">
        <v>343</v>
      </c>
      <c r="D195" s="86" t="s">
        <v>404</v>
      </c>
      <c r="E195" s="87" t="s">
        <v>405</v>
      </c>
      <c r="F195" s="273" t="s">
        <v>331</v>
      </c>
      <c r="G195" s="297" t="s">
        <v>344</v>
      </c>
      <c r="H195" s="234">
        <v>20000</v>
      </c>
      <c r="I195" s="132" t="s">
        <v>18</v>
      </c>
      <c r="J195" s="91" t="s">
        <v>379</v>
      </c>
      <c r="K195" s="4" t="str">
        <f t="shared" si="4"/>
        <v>2302639001000000</v>
      </c>
    </row>
    <row r="196" spans="1:11" ht="18.75" customHeight="1" x14ac:dyDescent="0.3">
      <c r="A196" s="84" t="s">
        <v>337</v>
      </c>
      <c r="B196" s="85" t="s">
        <v>342</v>
      </c>
      <c r="C196" s="85" t="s">
        <v>343</v>
      </c>
      <c r="D196" s="86" t="s">
        <v>406</v>
      </c>
      <c r="E196" s="87" t="s">
        <v>407</v>
      </c>
      <c r="F196" s="273" t="s">
        <v>331</v>
      </c>
      <c r="G196" s="297" t="s">
        <v>344</v>
      </c>
      <c r="H196" s="234">
        <v>10000</v>
      </c>
      <c r="I196" s="132" t="s">
        <v>18</v>
      </c>
      <c r="J196" s="91" t="s">
        <v>379</v>
      </c>
      <c r="K196" s="4" t="str">
        <f t="shared" si="4"/>
        <v>2302639001000000</v>
      </c>
    </row>
    <row r="197" spans="1:11" ht="18.75" customHeight="1" x14ac:dyDescent="0.3">
      <c r="A197" s="84" t="s">
        <v>337</v>
      </c>
      <c r="B197" s="85" t="s">
        <v>342</v>
      </c>
      <c r="C197" s="85" t="s">
        <v>343</v>
      </c>
      <c r="D197" s="86" t="s">
        <v>408</v>
      </c>
      <c r="E197" s="87" t="s">
        <v>409</v>
      </c>
      <c r="F197" s="273" t="s">
        <v>331</v>
      </c>
      <c r="G197" s="297" t="s">
        <v>344</v>
      </c>
      <c r="H197" s="234">
        <v>114200</v>
      </c>
      <c r="I197" s="132" t="s">
        <v>18</v>
      </c>
      <c r="J197" s="91" t="s">
        <v>379</v>
      </c>
      <c r="K197" s="4" t="str">
        <f t="shared" si="4"/>
        <v>2302639001000000</v>
      </c>
    </row>
    <row r="198" spans="1:11" ht="18.75" customHeight="1" x14ac:dyDescent="0.3">
      <c r="A198" s="84" t="s">
        <v>337</v>
      </c>
      <c r="B198" s="85" t="s">
        <v>342</v>
      </c>
      <c r="C198" s="85" t="s">
        <v>343</v>
      </c>
      <c r="D198" s="86" t="s">
        <v>410</v>
      </c>
      <c r="E198" s="87" t="s">
        <v>411</v>
      </c>
      <c r="F198" s="273" t="s">
        <v>331</v>
      </c>
      <c r="G198" s="297" t="s">
        <v>344</v>
      </c>
      <c r="H198" s="282">
        <v>303900</v>
      </c>
      <c r="I198" s="132" t="s">
        <v>18</v>
      </c>
      <c r="J198" s="91" t="s">
        <v>379</v>
      </c>
      <c r="K198" s="4" t="str">
        <f t="shared" si="4"/>
        <v>2302639001000000</v>
      </c>
    </row>
    <row r="199" spans="1:11" ht="43.5" x14ac:dyDescent="0.3">
      <c r="A199" s="84" t="s">
        <v>337</v>
      </c>
      <c r="B199" s="85" t="s">
        <v>342</v>
      </c>
      <c r="C199" s="85" t="s">
        <v>343</v>
      </c>
      <c r="D199" s="86" t="s">
        <v>412</v>
      </c>
      <c r="E199" s="87" t="s">
        <v>413</v>
      </c>
      <c r="F199" s="273" t="s">
        <v>331</v>
      </c>
      <c r="G199" s="297" t="s">
        <v>344</v>
      </c>
      <c r="H199" s="282">
        <v>170700</v>
      </c>
      <c r="I199" s="132" t="s">
        <v>18</v>
      </c>
      <c r="J199" s="91" t="s">
        <v>379</v>
      </c>
      <c r="K199" s="4" t="str">
        <f t="shared" si="4"/>
        <v>2302639001000000</v>
      </c>
    </row>
    <row r="200" spans="1:11" ht="43.5" x14ac:dyDescent="0.3">
      <c r="A200" s="84" t="s">
        <v>337</v>
      </c>
      <c r="B200" s="85" t="s">
        <v>342</v>
      </c>
      <c r="C200" s="85" t="s">
        <v>343</v>
      </c>
      <c r="D200" s="86" t="s">
        <v>414</v>
      </c>
      <c r="E200" s="87" t="s">
        <v>415</v>
      </c>
      <c r="F200" s="273" t="s">
        <v>331</v>
      </c>
      <c r="G200" s="297" t="s">
        <v>344</v>
      </c>
      <c r="H200" s="234">
        <v>92900</v>
      </c>
      <c r="I200" s="132" t="s">
        <v>18</v>
      </c>
      <c r="J200" s="91" t="s">
        <v>379</v>
      </c>
      <c r="K200" s="4" t="str">
        <f t="shared" si="4"/>
        <v>2302639001000000</v>
      </c>
    </row>
    <row r="201" spans="1:11" ht="18.75" customHeight="1" x14ac:dyDescent="0.3">
      <c r="A201" s="84" t="s">
        <v>337</v>
      </c>
      <c r="B201" s="85" t="s">
        <v>342</v>
      </c>
      <c r="C201" s="85" t="s">
        <v>343</v>
      </c>
      <c r="D201" s="86" t="s">
        <v>416</v>
      </c>
      <c r="E201" s="87" t="s">
        <v>417</v>
      </c>
      <c r="F201" s="273" t="s">
        <v>331</v>
      </c>
      <c r="G201" s="297" t="s">
        <v>344</v>
      </c>
      <c r="H201" s="234">
        <v>30000</v>
      </c>
      <c r="I201" s="132" t="s">
        <v>18</v>
      </c>
      <c r="J201" s="91" t="s">
        <v>379</v>
      </c>
      <c r="K201" s="4" t="str">
        <f t="shared" si="4"/>
        <v>2302639001000000</v>
      </c>
    </row>
    <row r="202" spans="1:11" ht="43.5" x14ac:dyDescent="0.3">
      <c r="A202" s="84" t="s">
        <v>337</v>
      </c>
      <c r="B202" s="85" t="s">
        <v>342</v>
      </c>
      <c r="C202" s="85" t="s">
        <v>343</v>
      </c>
      <c r="D202" s="86" t="s">
        <v>418</v>
      </c>
      <c r="E202" s="87" t="s">
        <v>419</v>
      </c>
      <c r="F202" s="273" t="s">
        <v>331</v>
      </c>
      <c r="G202" s="297" t="s">
        <v>344</v>
      </c>
      <c r="H202" s="234">
        <v>30000</v>
      </c>
      <c r="I202" s="132" t="s">
        <v>18</v>
      </c>
      <c r="J202" s="91" t="s">
        <v>379</v>
      </c>
      <c r="K202" s="4" t="str">
        <f t="shared" si="4"/>
        <v>2302639001000000</v>
      </c>
    </row>
    <row r="203" spans="1:11" ht="18.75" customHeight="1" x14ac:dyDescent="0.3">
      <c r="A203" s="84" t="s">
        <v>337</v>
      </c>
      <c r="B203" s="85" t="s">
        <v>342</v>
      </c>
      <c r="C203" s="85" t="s">
        <v>343</v>
      </c>
      <c r="D203" s="86" t="s">
        <v>420</v>
      </c>
      <c r="E203" s="87" t="s">
        <v>421</v>
      </c>
      <c r="F203" s="273" t="s">
        <v>331</v>
      </c>
      <c r="G203" s="297" t="s">
        <v>344</v>
      </c>
      <c r="H203" s="234">
        <v>30000</v>
      </c>
      <c r="I203" s="132" t="s">
        <v>18</v>
      </c>
      <c r="J203" s="91" t="s">
        <v>379</v>
      </c>
      <c r="K203" s="4" t="str">
        <f t="shared" si="4"/>
        <v>2302639001000000</v>
      </c>
    </row>
    <row r="204" spans="1:11" ht="18.75" customHeight="1" x14ac:dyDescent="0.3">
      <c r="A204" s="84" t="s">
        <v>337</v>
      </c>
      <c r="B204" s="85" t="s">
        <v>342</v>
      </c>
      <c r="C204" s="85" t="s">
        <v>343</v>
      </c>
      <c r="D204" s="86" t="s">
        <v>422</v>
      </c>
      <c r="E204" s="87" t="s">
        <v>423</v>
      </c>
      <c r="F204" s="273" t="s">
        <v>331</v>
      </c>
      <c r="G204" s="297" t="s">
        <v>344</v>
      </c>
      <c r="H204" s="234">
        <v>10000</v>
      </c>
      <c r="I204" s="132" t="s">
        <v>18</v>
      </c>
      <c r="J204" s="91" t="s">
        <v>379</v>
      </c>
      <c r="K204" s="4" t="str">
        <f t="shared" si="4"/>
        <v>2302639001000000</v>
      </c>
    </row>
    <row r="205" spans="1:11" ht="18.75" customHeight="1" x14ac:dyDescent="0.3">
      <c r="A205" s="84" t="s">
        <v>337</v>
      </c>
      <c r="B205" s="85" t="s">
        <v>342</v>
      </c>
      <c r="C205" s="85" t="s">
        <v>343</v>
      </c>
      <c r="D205" s="86" t="s">
        <v>424</v>
      </c>
      <c r="E205" s="87" t="s">
        <v>425</v>
      </c>
      <c r="F205" s="273" t="s">
        <v>331</v>
      </c>
      <c r="G205" s="297" t="s">
        <v>344</v>
      </c>
      <c r="H205" s="234">
        <v>90000</v>
      </c>
      <c r="I205" s="132" t="s">
        <v>18</v>
      </c>
      <c r="J205" s="91" t="s">
        <v>379</v>
      </c>
      <c r="K205" s="4" t="str">
        <f t="shared" si="4"/>
        <v>2302639001000000</v>
      </c>
    </row>
    <row r="206" spans="1:11" ht="18.75" customHeight="1" x14ac:dyDescent="0.3">
      <c r="A206" s="84" t="s">
        <v>337</v>
      </c>
      <c r="B206" s="85" t="s">
        <v>342</v>
      </c>
      <c r="C206" s="85" t="s">
        <v>343</v>
      </c>
      <c r="D206" s="86" t="s">
        <v>426</v>
      </c>
      <c r="E206" s="87" t="s">
        <v>427</v>
      </c>
      <c r="F206" s="273" t="s">
        <v>331</v>
      </c>
      <c r="G206" s="297" t="s">
        <v>344</v>
      </c>
      <c r="H206" s="234">
        <v>150000</v>
      </c>
      <c r="I206" s="132" t="s">
        <v>18</v>
      </c>
      <c r="J206" s="91" t="s">
        <v>379</v>
      </c>
      <c r="K206" s="4" t="str">
        <f t="shared" si="4"/>
        <v>2302639001000000</v>
      </c>
    </row>
    <row r="207" spans="1:11" ht="18.75" customHeight="1" x14ac:dyDescent="0.3">
      <c r="A207" s="84" t="s">
        <v>337</v>
      </c>
      <c r="B207" s="85" t="s">
        <v>342</v>
      </c>
      <c r="C207" s="85" t="s">
        <v>343</v>
      </c>
      <c r="D207" s="86" t="s">
        <v>428</v>
      </c>
      <c r="E207" s="87" t="s">
        <v>429</v>
      </c>
      <c r="F207" s="273" t="s">
        <v>331</v>
      </c>
      <c r="G207" s="297" t="s">
        <v>344</v>
      </c>
      <c r="H207" s="234">
        <v>117800</v>
      </c>
      <c r="I207" s="132" t="s">
        <v>18</v>
      </c>
      <c r="J207" s="91" t="s">
        <v>379</v>
      </c>
      <c r="K207" s="4" t="str">
        <f t="shared" si="4"/>
        <v>2302639001000000</v>
      </c>
    </row>
    <row r="208" spans="1:11" ht="18.75" customHeight="1" x14ac:dyDescent="0.3">
      <c r="A208" s="84" t="s">
        <v>337</v>
      </c>
      <c r="B208" s="85" t="s">
        <v>342</v>
      </c>
      <c r="C208" s="85" t="s">
        <v>343</v>
      </c>
      <c r="D208" s="86" t="s">
        <v>430</v>
      </c>
      <c r="E208" s="87" t="s">
        <v>431</v>
      </c>
      <c r="F208" s="273" t="s">
        <v>331</v>
      </c>
      <c r="G208" s="297" t="s">
        <v>344</v>
      </c>
      <c r="H208" s="234">
        <v>130000</v>
      </c>
      <c r="I208" s="132" t="s">
        <v>18</v>
      </c>
      <c r="J208" s="91" t="s">
        <v>379</v>
      </c>
      <c r="K208" s="4" t="str">
        <f t="shared" si="4"/>
        <v>2302639001000000</v>
      </c>
    </row>
    <row r="209" spans="1:11" ht="18.75" customHeight="1" x14ac:dyDescent="0.3">
      <c r="A209" s="84" t="s">
        <v>337</v>
      </c>
      <c r="B209" s="85" t="s">
        <v>342</v>
      </c>
      <c r="C209" s="85" t="s">
        <v>343</v>
      </c>
      <c r="D209" s="86" t="s">
        <v>432</v>
      </c>
      <c r="E209" s="87" t="s">
        <v>433</v>
      </c>
      <c r="F209" s="273" t="s">
        <v>331</v>
      </c>
      <c r="G209" s="297" t="s">
        <v>344</v>
      </c>
      <c r="H209" s="234">
        <v>20000</v>
      </c>
      <c r="I209" s="132" t="s">
        <v>18</v>
      </c>
      <c r="J209" s="91" t="s">
        <v>379</v>
      </c>
      <c r="K209" s="4" t="str">
        <f t="shared" si="4"/>
        <v>2302639001000000</v>
      </c>
    </row>
    <row r="210" spans="1:11" ht="18.75" customHeight="1" x14ac:dyDescent="0.3">
      <c r="A210" s="84" t="s">
        <v>337</v>
      </c>
      <c r="B210" s="85" t="s">
        <v>342</v>
      </c>
      <c r="C210" s="85" t="s">
        <v>343</v>
      </c>
      <c r="D210" s="86" t="s">
        <v>434</v>
      </c>
      <c r="E210" s="87" t="s">
        <v>435</v>
      </c>
      <c r="F210" s="273" t="s">
        <v>331</v>
      </c>
      <c r="G210" s="297" t="s">
        <v>344</v>
      </c>
      <c r="H210" s="234">
        <v>116100</v>
      </c>
      <c r="I210" s="132" t="s">
        <v>18</v>
      </c>
      <c r="J210" s="91" t="s">
        <v>379</v>
      </c>
      <c r="K210" s="4" t="str">
        <f t="shared" si="4"/>
        <v>2302639001000000</v>
      </c>
    </row>
    <row r="211" spans="1:11" ht="18.75" customHeight="1" x14ac:dyDescent="0.3">
      <c r="A211" s="109" t="s">
        <v>337</v>
      </c>
      <c r="B211" s="110" t="s">
        <v>342</v>
      </c>
      <c r="C211" s="110" t="s">
        <v>343</v>
      </c>
      <c r="D211" s="111" t="s">
        <v>436</v>
      </c>
      <c r="E211" s="112" t="s">
        <v>437</v>
      </c>
      <c r="F211" s="298" t="s">
        <v>331</v>
      </c>
      <c r="G211" s="299" t="s">
        <v>344</v>
      </c>
      <c r="H211" s="300">
        <v>100000</v>
      </c>
      <c r="I211" s="115" t="s">
        <v>18</v>
      </c>
      <c r="J211" s="116" t="s">
        <v>379</v>
      </c>
      <c r="K211" s="4" t="str">
        <f t="shared" si="4"/>
        <v>2302639001000000</v>
      </c>
    </row>
    <row r="212" spans="1:11" ht="18.75" customHeight="1" x14ac:dyDescent="0.3">
      <c r="A212" s="301" t="s">
        <v>337</v>
      </c>
      <c r="B212" s="302" t="s">
        <v>342</v>
      </c>
      <c r="C212" s="302" t="s">
        <v>343</v>
      </c>
      <c r="D212" s="163" t="s">
        <v>438</v>
      </c>
      <c r="E212" s="164" t="s">
        <v>439</v>
      </c>
      <c r="F212" s="303" t="s">
        <v>331</v>
      </c>
      <c r="G212" s="304" t="s">
        <v>344</v>
      </c>
      <c r="H212" s="305">
        <v>152500</v>
      </c>
      <c r="I212" s="224" t="s">
        <v>18</v>
      </c>
      <c r="J212" s="166" t="s">
        <v>379</v>
      </c>
      <c r="K212" s="4" t="str">
        <f t="shared" si="4"/>
        <v>2302639001000000</v>
      </c>
    </row>
    <row r="213" spans="1:11" ht="18.75" customHeight="1" x14ac:dyDescent="0.3">
      <c r="A213" s="84" t="s">
        <v>337</v>
      </c>
      <c r="B213" s="85" t="s">
        <v>342</v>
      </c>
      <c r="C213" s="85" t="s">
        <v>343</v>
      </c>
      <c r="D213" s="86" t="s">
        <v>440</v>
      </c>
      <c r="E213" s="87" t="s">
        <v>441</v>
      </c>
      <c r="F213" s="273" t="s">
        <v>331</v>
      </c>
      <c r="G213" s="297" t="s">
        <v>344</v>
      </c>
      <c r="H213" s="234">
        <v>50000</v>
      </c>
      <c r="I213" s="132" t="s">
        <v>18</v>
      </c>
      <c r="J213" s="91" t="s">
        <v>379</v>
      </c>
      <c r="K213" s="4" t="str">
        <f t="shared" si="4"/>
        <v>2302639001000000</v>
      </c>
    </row>
    <row r="214" spans="1:11" ht="20.25" customHeight="1" x14ac:dyDescent="0.3">
      <c r="A214" s="84" t="s">
        <v>337</v>
      </c>
      <c r="B214" s="85" t="s">
        <v>342</v>
      </c>
      <c r="C214" s="85" t="s">
        <v>343</v>
      </c>
      <c r="D214" s="86" t="s">
        <v>442</v>
      </c>
      <c r="E214" s="87" t="s">
        <v>443</v>
      </c>
      <c r="F214" s="273" t="s">
        <v>331</v>
      </c>
      <c r="G214" s="297" t="s">
        <v>344</v>
      </c>
      <c r="H214" s="234">
        <v>60000</v>
      </c>
      <c r="I214" s="132" t="s">
        <v>18</v>
      </c>
      <c r="J214" s="91" t="s">
        <v>379</v>
      </c>
      <c r="K214" s="4" t="str">
        <f t="shared" si="4"/>
        <v>2302639001000000</v>
      </c>
    </row>
    <row r="215" spans="1:11" ht="18.75" customHeight="1" x14ac:dyDescent="0.3">
      <c r="A215" s="84" t="s">
        <v>337</v>
      </c>
      <c r="B215" s="85" t="s">
        <v>342</v>
      </c>
      <c r="C215" s="85" t="s">
        <v>343</v>
      </c>
      <c r="D215" s="86" t="s">
        <v>444</v>
      </c>
      <c r="E215" s="87" t="s">
        <v>445</v>
      </c>
      <c r="F215" s="273" t="s">
        <v>331</v>
      </c>
      <c r="G215" s="297" t="s">
        <v>344</v>
      </c>
      <c r="H215" s="234">
        <v>25000</v>
      </c>
      <c r="I215" s="132" t="s">
        <v>18</v>
      </c>
      <c r="J215" s="91" t="s">
        <v>379</v>
      </c>
      <c r="K215" s="4" t="str">
        <f t="shared" si="4"/>
        <v>2302639001000000</v>
      </c>
    </row>
    <row r="216" spans="1:11" ht="18.75" customHeight="1" x14ac:dyDescent="0.3">
      <c r="A216" s="84" t="s">
        <v>337</v>
      </c>
      <c r="B216" s="85" t="s">
        <v>342</v>
      </c>
      <c r="C216" s="85" t="s">
        <v>343</v>
      </c>
      <c r="D216" s="86" t="s">
        <v>446</v>
      </c>
      <c r="E216" s="87" t="s">
        <v>447</v>
      </c>
      <c r="F216" s="273" t="s">
        <v>331</v>
      </c>
      <c r="G216" s="297" t="s">
        <v>344</v>
      </c>
      <c r="H216" s="234">
        <v>63000</v>
      </c>
      <c r="I216" s="132" t="s">
        <v>18</v>
      </c>
      <c r="J216" s="91" t="s">
        <v>379</v>
      </c>
      <c r="K216" s="4" t="str">
        <f t="shared" si="4"/>
        <v>2302639001000000</v>
      </c>
    </row>
    <row r="217" spans="1:11" ht="18.75" customHeight="1" x14ac:dyDescent="0.3">
      <c r="A217" s="84" t="s">
        <v>337</v>
      </c>
      <c r="B217" s="85" t="s">
        <v>342</v>
      </c>
      <c r="C217" s="85" t="s">
        <v>343</v>
      </c>
      <c r="D217" s="86" t="s">
        <v>448</v>
      </c>
      <c r="E217" s="87" t="s">
        <v>449</v>
      </c>
      <c r="F217" s="273" t="s">
        <v>331</v>
      </c>
      <c r="G217" s="297" t="s">
        <v>344</v>
      </c>
      <c r="H217" s="234">
        <v>55000</v>
      </c>
      <c r="I217" s="132" t="s">
        <v>18</v>
      </c>
      <c r="J217" s="91" t="s">
        <v>379</v>
      </c>
      <c r="K217" s="4" t="str">
        <f t="shared" si="4"/>
        <v>2302639001000000</v>
      </c>
    </row>
    <row r="218" spans="1:11" ht="18.75" customHeight="1" x14ac:dyDescent="0.3">
      <c r="A218" s="84" t="s">
        <v>337</v>
      </c>
      <c r="B218" s="85" t="s">
        <v>342</v>
      </c>
      <c r="C218" s="85" t="s">
        <v>343</v>
      </c>
      <c r="D218" s="86" t="s">
        <v>450</v>
      </c>
      <c r="E218" s="87" t="s">
        <v>451</v>
      </c>
      <c r="F218" s="273" t="s">
        <v>331</v>
      </c>
      <c r="G218" s="297" t="s">
        <v>344</v>
      </c>
      <c r="H218" s="234">
        <v>15000</v>
      </c>
      <c r="I218" s="132" t="s">
        <v>18</v>
      </c>
      <c r="J218" s="91" t="s">
        <v>379</v>
      </c>
      <c r="K218" s="4" t="str">
        <f t="shared" si="4"/>
        <v>2302639001000000</v>
      </c>
    </row>
    <row r="219" spans="1:11" ht="18.75" customHeight="1" x14ac:dyDescent="0.3">
      <c r="A219" s="84" t="s">
        <v>337</v>
      </c>
      <c r="B219" s="85" t="s">
        <v>342</v>
      </c>
      <c r="C219" s="85" t="s">
        <v>343</v>
      </c>
      <c r="D219" s="86" t="s">
        <v>452</v>
      </c>
      <c r="E219" s="87" t="s">
        <v>453</v>
      </c>
      <c r="F219" s="273" t="s">
        <v>331</v>
      </c>
      <c r="G219" s="297" t="s">
        <v>344</v>
      </c>
      <c r="H219" s="234">
        <v>100000</v>
      </c>
      <c r="I219" s="132" t="s">
        <v>18</v>
      </c>
      <c r="J219" s="91" t="s">
        <v>379</v>
      </c>
      <c r="K219" s="4" t="str">
        <f t="shared" si="4"/>
        <v>2302639001000000</v>
      </c>
    </row>
    <row r="220" spans="1:11" ht="18.75" customHeight="1" x14ac:dyDescent="0.3">
      <c r="A220" s="84" t="s">
        <v>337</v>
      </c>
      <c r="B220" s="85" t="s">
        <v>342</v>
      </c>
      <c r="C220" s="85" t="s">
        <v>343</v>
      </c>
      <c r="D220" s="86" t="s">
        <v>454</v>
      </c>
      <c r="E220" s="87" t="s">
        <v>455</v>
      </c>
      <c r="F220" s="273" t="s">
        <v>331</v>
      </c>
      <c r="G220" s="297" t="s">
        <v>344</v>
      </c>
      <c r="H220" s="234">
        <v>100000</v>
      </c>
      <c r="I220" s="132" t="s">
        <v>18</v>
      </c>
      <c r="J220" s="91" t="s">
        <v>379</v>
      </c>
      <c r="K220" s="4" t="str">
        <f t="shared" si="4"/>
        <v>2302639001000000</v>
      </c>
    </row>
    <row r="221" spans="1:11" ht="18.75" customHeight="1" x14ac:dyDescent="0.3">
      <c r="A221" s="92" t="s">
        <v>337</v>
      </c>
      <c r="B221" s="93" t="s">
        <v>342</v>
      </c>
      <c r="C221" s="93" t="s">
        <v>343</v>
      </c>
      <c r="D221" s="93"/>
      <c r="E221" s="274" t="s">
        <v>326</v>
      </c>
      <c r="F221" s="275" t="s">
        <v>331</v>
      </c>
      <c r="G221" s="296" t="s">
        <v>344</v>
      </c>
      <c r="H221" s="276">
        <f>SUM(H222:H234)</f>
        <v>1284650</v>
      </c>
      <c r="I221" s="90" t="s">
        <v>18</v>
      </c>
      <c r="J221" s="98" t="s">
        <v>119</v>
      </c>
      <c r="K221" s="4" t="str">
        <f t="shared" si="4"/>
        <v>2302639001000000</v>
      </c>
    </row>
    <row r="222" spans="1:11" ht="18.75" customHeight="1" x14ac:dyDescent="0.3">
      <c r="A222" s="84" t="s">
        <v>337</v>
      </c>
      <c r="B222" s="85" t="s">
        <v>342</v>
      </c>
      <c r="C222" s="85" t="s">
        <v>343</v>
      </c>
      <c r="D222" s="86" t="s">
        <v>456</v>
      </c>
      <c r="E222" s="87" t="s">
        <v>457</v>
      </c>
      <c r="F222" s="273" t="s">
        <v>331</v>
      </c>
      <c r="G222" s="297" t="s">
        <v>344</v>
      </c>
      <c r="H222" s="234">
        <v>163620</v>
      </c>
      <c r="I222" s="132" t="s">
        <v>18</v>
      </c>
      <c r="J222" s="91" t="s">
        <v>119</v>
      </c>
      <c r="K222" s="4" t="str">
        <f t="shared" si="4"/>
        <v>2302639001000000</v>
      </c>
    </row>
    <row r="223" spans="1:11" ht="18.75" customHeight="1" x14ac:dyDescent="0.3">
      <c r="A223" s="84" t="s">
        <v>337</v>
      </c>
      <c r="B223" s="85" t="s">
        <v>342</v>
      </c>
      <c r="C223" s="85" t="s">
        <v>343</v>
      </c>
      <c r="D223" s="86" t="s">
        <v>458</v>
      </c>
      <c r="E223" s="87" t="s">
        <v>459</v>
      </c>
      <c r="F223" s="273" t="s">
        <v>331</v>
      </c>
      <c r="G223" s="297" t="s">
        <v>344</v>
      </c>
      <c r="H223" s="234">
        <v>15000</v>
      </c>
      <c r="I223" s="132" t="s">
        <v>18</v>
      </c>
      <c r="J223" s="91" t="s">
        <v>119</v>
      </c>
      <c r="K223" s="4" t="str">
        <f t="shared" ref="K223:K286" si="5">IF(B223="","","23026"&amp;RIGHT(B223,(LEN(B223)-5)))</f>
        <v>2302639001000000</v>
      </c>
    </row>
    <row r="224" spans="1:11" ht="18.75" customHeight="1" x14ac:dyDescent="0.3">
      <c r="A224" s="84" t="s">
        <v>337</v>
      </c>
      <c r="B224" s="85" t="s">
        <v>342</v>
      </c>
      <c r="C224" s="85" t="s">
        <v>343</v>
      </c>
      <c r="D224" s="86" t="s">
        <v>460</v>
      </c>
      <c r="E224" s="87" t="s">
        <v>461</v>
      </c>
      <c r="F224" s="273" t="s">
        <v>331</v>
      </c>
      <c r="G224" s="297" t="s">
        <v>344</v>
      </c>
      <c r="H224" s="234">
        <v>113510</v>
      </c>
      <c r="I224" s="132" t="s">
        <v>18</v>
      </c>
      <c r="J224" s="91" t="s">
        <v>119</v>
      </c>
      <c r="K224" s="4" t="str">
        <f t="shared" si="5"/>
        <v>2302639001000000</v>
      </c>
    </row>
    <row r="225" spans="1:11" ht="18.75" customHeight="1" x14ac:dyDescent="0.3">
      <c r="A225" s="84" t="s">
        <v>337</v>
      </c>
      <c r="B225" s="85" t="s">
        <v>342</v>
      </c>
      <c r="C225" s="85" t="s">
        <v>343</v>
      </c>
      <c r="D225" s="86" t="s">
        <v>462</v>
      </c>
      <c r="E225" s="87" t="s">
        <v>463</v>
      </c>
      <c r="F225" s="273" t="s">
        <v>331</v>
      </c>
      <c r="G225" s="297" t="s">
        <v>344</v>
      </c>
      <c r="H225" s="234">
        <v>50000</v>
      </c>
      <c r="I225" s="132" t="s">
        <v>18</v>
      </c>
      <c r="J225" s="91" t="s">
        <v>119</v>
      </c>
      <c r="K225" s="4" t="str">
        <f t="shared" si="5"/>
        <v>2302639001000000</v>
      </c>
    </row>
    <row r="226" spans="1:11" ht="18.75" customHeight="1" x14ac:dyDescent="0.3">
      <c r="A226" s="84" t="s">
        <v>337</v>
      </c>
      <c r="B226" s="85" t="s">
        <v>342</v>
      </c>
      <c r="C226" s="85" t="s">
        <v>343</v>
      </c>
      <c r="D226" s="86" t="s">
        <v>464</v>
      </c>
      <c r="E226" s="87" t="s">
        <v>465</v>
      </c>
      <c r="F226" s="273" t="s">
        <v>331</v>
      </c>
      <c r="G226" s="297" t="s">
        <v>344</v>
      </c>
      <c r="H226" s="234">
        <v>25000</v>
      </c>
      <c r="I226" s="132" t="s">
        <v>18</v>
      </c>
      <c r="J226" s="91" t="s">
        <v>119</v>
      </c>
      <c r="K226" s="4" t="str">
        <f t="shared" si="5"/>
        <v>2302639001000000</v>
      </c>
    </row>
    <row r="227" spans="1:11" ht="18.75" customHeight="1" x14ac:dyDescent="0.3">
      <c r="A227" s="84" t="s">
        <v>337</v>
      </c>
      <c r="B227" s="85" t="s">
        <v>342</v>
      </c>
      <c r="C227" s="85" t="s">
        <v>343</v>
      </c>
      <c r="D227" s="86" t="s">
        <v>466</v>
      </c>
      <c r="E227" s="87" t="s">
        <v>467</v>
      </c>
      <c r="F227" s="273" t="s">
        <v>331</v>
      </c>
      <c r="G227" s="297" t="s">
        <v>344</v>
      </c>
      <c r="H227" s="282">
        <v>31720</v>
      </c>
      <c r="I227" s="132" t="s">
        <v>18</v>
      </c>
      <c r="J227" s="91" t="s">
        <v>119</v>
      </c>
      <c r="K227" s="4" t="str">
        <f t="shared" si="5"/>
        <v>2302639001000000</v>
      </c>
    </row>
    <row r="228" spans="1:11" ht="18.75" customHeight="1" x14ac:dyDescent="0.3">
      <c r="A228" s="84" t="s">
        <v>337</v>
      </c>
      <c r="B228" s="85" t="s">
        <v>342</v>
      </c>
      <c r="C228" s="85" t="s">
        <v>343</v>
      </c>
      <c r="D228" s="86" t="s">
        <v>468</v>
      </c>
      <c r="E228" s="87" t="s">
        <v>469</v>
      </c>
      <c r="F228" s="273" t="s">
        <v>331</v>
      </c>
      <c r="G228" s="297" t="s">
        <v>344</v>
      </c>
      <c r="H228" s="282">
        <v>161218</v>
      </c>
      <c r="I228" s="132" t="s">
        <v>18</v>
      </c>
      <c r="J228" s="91" t="s">
        <v>119</v>
      </c>
      <c r="K228" s="4" t="str">
        <f t="shared" si="5"/>
        <v>2302639001000000</v>
      </c>
    </row>
    <row r="229" spans="1:11" ht="18.75" customHeight="1" x14ac:dyDescent="0.3">
      <c r="A229" s="84" t="s">
        <v>337</v>
      </c>
      <c r="B229" s="85" t="s">
        <v>342</v>
      </c>
      <c r="C229" s="85" t="s">
        <v>343</v>
      </c>
      <c r="D229" s="86" t="s">
        <v>470</v>
      </c>
      <c r="E229" s="87" t="s">
        <v>471</v>
      </c>
      <c r="F229" s="273" t="s">
        <v>331</v>
      </c>
      <c r="G229" s="297" t="s">
        <v>344</v>
      </c>
      <c r="H229" s="234">
        <v>23720</v>
      </c>
      <c r="I229" s="132" t="s">
        <v>18</v>
      </c>
      <c r="J229" s="91" t="s">
        <v>119</v>
      </c>
      <c r="K229" s="4" t="str">
        <f t="shared" si="5"/>
        <v>2302639001000000</v>
      </c>
    </row>
    <row r="230" spans="1:11" ht="18.75" customHeight="1" x14ac:dyDescent="0.3">
      <c r="A230" s="84" t="s">
        <v>337</v>
      </c>
      <c r="B230" s="85" t="s">
        <v>342</v>
      </c>
      <c r="C230" s="85" t="s">
        <v>343</v>
      </c>
      <c r="D230" s="86" t="s">
        <v>472</v>
      </c>
      <c r="E230" s="87" t="s">
        <v>473</v>
      </c>
      <c r="F230" s="273" t="s">
        <v>331</v>
      </c>
      <c r="G230" s="297" t="s">
        <v>344</v>
      </c>
      <c r="H230" s="234">
        <v>142616</v>
      </c>
      <c r="I230" s="132" t="s">
        <v>18</v>
      </c>
      <c r="J230" s="91" t="s">
        <v>119</v>
      </c>
      <c r="K230" s="4" t="str">
        <f t="shared" si="5"/>
        <v>2302639001000000</v>
      </c>
    </row>
    <row r="231" spans="1:11" ht="18.75" customHeight="1" x14ac:dyDescent="0.3">
      <c r="A231" s="84" t="s">
        <v>337</v>
      </c>
      <c r="B231" s="85" t="s">
        <v>342</v>
      </c>
      <c r="C231" s="85" t="s">
        <v>343</v>
      </c>
      <c r="D231" s="86" t="s">
        <v>474</v>
      </c>
      <c r="E231" s="87" t="s">
        <v>475</v>
      </c>
      <c r="F231" s="273" t="s">
        <v>331</v>
      </c>
      <c r="G231" s="297" t="s">
        <v>344</v>
      </c>
      <c r="H231" s="234">
        <v>183954</v>
      </c>
      <c r="I231" s="132" t="s">
        <v>18</v>
      </c>
      <c r="J231" s="91" t="s">
        <v>119</v>
      </c>
      <c r="K231" s="4" t="str">
        <f t="shared" si="5"/>
        <v>2302639001000000</v>
      </c>
    </row>
    <row r="232" spans="1:11" ht="18.75" customHeight="1" x14ac:dyDescent="0.3">
      <c r="A232" s="84" t="s">
        <v>337</v>
      </c>
      <c r="B232" s="85" t="s">
        <v>342</v>
      </c>
      <c r="C232" s="85" t="s">
        <v>343</v>
      </c>
      <c r="D232" s="86" t="s">
        <v>476</v>
      </c>
      <c r="E232" s="87" t="s">
        <v>477</v>
      </c>
      <c r="F232" s="273" t="s">
        <v>331</v>
      </c>
      <c r="G232" s="297" t="s">
        <v>344</v>
      </c>
      <c r="H232" s="282">
        <v>97144</v>
      </c>
      <c r="I232" s="132" t="s">
        <v>18</v>
      </c>
      <c r="J232" s="91" t="s">
        <v>119</v>
      </c>
      <c r="K232" s="4" t="str">
        <f t="shared" si="5"/>
        <v>2302639001000000</v>
      </c>
    </row>
    <row r="233" spans="1:11" ht="18.75" customHeight="1" x14ac:dyDescent="0.3">
      <c r="A233" s="84" t="s">
        <v>337</v>
      </c>
      <c r="B233" s="85" t="s">
        <v>342</v>
      </c>
      <c r="C233" s="85" t="s">
        <v>343</v>
      </c>
      <c r="D233" s="86" t="s">
        <v>478</v>
      </c>
      <c r="E233" s="87" t="s">
        <v>479</v>
      </c>
      <c r="F233" s="273" t="s">
        <v>331</v>
      </c>
      <c r="G233" s="297" t="s">
        <v>344</v>
      </c>
      <c r="H233" s="282">
        <v>150883</v>
      </c>
      <c r="I233" s="132" t="s">
        <v>18</v>
      </c>
      <c r="J233" s="91" t="s">
        <v>119</v>
      </c>
      <c r="K233" s="4" t="str">
        <f t="shared" si="5"/>
        <v>2302639001000000</v>
      </c>
    </row>
    <row r="234" spans="1:11" ht="23.25" customHeight="1" x14ac:dyDescent="0.3">
      <c r="A234" s="84" t="s">
        <v>337</v>
      </c>
      <c r="B234" s="85" t="s">
        <v>342</v>
      </c>
      <c r="C234" s="85" t="s">
        <v>343</v>
      </c>
      <c r="D234" s="86" t="s">
        <v>480</v>
      </c>
      <c r="E234" s="87" t="s">
        <v>481</v>
      </c>
      <c r="F234" s="273" t="s">
        <v>331</v>
      </c>
      <c r="G234" s="297" t="s">
        <v>344</v>
      </c>
      <c r="H234" s="282">
        <v>126265</v>
      </c>
      <c r="I234" s="132" t="s">
        <v>18</v>
      </c>
      <c r="J234" s="91" t="s">
        <v>119</v>
      </c>
      <c r="K234" s="4" t="str">
        <f t="shared" si="5"/>
        <v>2302639001000000</v>
      </c>
    </row>
    <row r="235" spans="1:11" s="99" customFormat="1" ht="18.75" customHeight="1" x14ac:dyDescent="0.3">
      <c r="A235" s="92" t="s">
        <v>337</v>
      </c>
      <c r="B235" s="93" t="s">
        <v>342</v>
      </c>
      <c r="C235" s="93" t="s">
        <v>343</v>
      </c>
      <c r="D235" s="93"/>
      <c r="E235" s="274" t="s">
        <v>326</v>
      </c>
      <c r="F235" s="275" t="s">
        <v>331</v>
      </c>
      <c r="G235" s="296" t="s">
        <v>344</v>
      </c>
      <c r="H235" s="276">
        <f>SUM(H236:H253)</f>
        <v>1433900</v>
      </c>
      <c r="I235" s="90" t="s">
        <v>18</v>
      </c>
      <c r="J235" s="98" t="s">
        <v>244</v>
      </c>
      <c r="K235" s="4" t="str">
        <f t="shared" si="5"/>
        <v>2302639001000000</v>
      </c>
    </row>
    <row r="236" spans="1:11" ht="18.75" customHeight="1" x14ac:dyDescent="0.3">
      <c r="A236" s="84" t="s">
        <v>337</v>
      </c>
      <c r="B236" s="85" t="s">
        <v>342</v>
      </c>
      <c r="C236" s="85" t="s">
        <v>343</v>
      </c>
      <c r="D236" s="86" t="s">
        <v>482</v>
      </c>
      <c r="E236" s="87" t="s">
        <v>483</v>
      </c>
      <c r="F236" s="273" t="s">
        <v>331</v>
      </c>
      <c r="G236" s="297" t="s">
        <v>344</v>
      </c>
      <c r="H236" s="234">
        <v>15000</v>
      </c>
      <c r="I236" s="132" t="s">
        <v>18</v>
      </c>
      <c r="J236" s="91" t="s">
        <v>244</v>
      </c>
      <c r="K236" s="4" t="str">
        <f t="shared" si="5"/>
        <v>2302639001000000</v>
      </c>
    </row>
    <row r="237" spans="1:11" ht="18.75" customHeight="1" x14ac:dyDescent="0.3">
      <c r="A237" s="84" t="s">
        <v>337</v>
      </c>
      <c r="B237" s="85" t="s">
        <v>342</v>
      </c>
      <c r="C237" s="85" t="s">
        <v>343</v>
      </c>
      <c r="D237" s="86" t="s">
        <v>484</v>
      </c>
      <c r="E237" s="87" t="s">
        <v>485</v>
      </c>
      <c r="F237" s="273" t="s">
        <v>331</v>
      </c>
      <c r="G237" s="297" t="s">
        <v>344</v>
      </c>
      <c r="H237" s="234">
        <v>74250</v>
      </c>
      <c r="I237" s="132" t="s">
        <v>18</v>
      </c>
      <c r="J237" s="91" t="s">
        <v>244</v>
      </c>
      <c r="K237" s="4" t="str">
        <f t="shared" si="5"/>
        <v>2302639001000000</v>
      </c>
    </row>
    <row r="238" spans="1:11" ht="18.75" customHeight="1" x14ac:dyDescent="0.3">
      <c r="A238" s="84" t="s">
        <v>337</v>
      </c>
      <c r="B238" s="85" t="s">
        <v>342</v>
      </c>
      <c r="C238" s="85" t="s">
        <v>343</v>
      </c>
      <c r="D238" s="86" t="s">
        <v>486</v>
      </c>
      <c r="E238" s="87" t="s">
        <v>487</v>
      </c>
      <c r="F238" s="273" t="s">
        <v>331</v>
      </c>
      <c r="G238" s="297" t="s">
        <v>344</v>
      </c>
      <c r="H238" s="234">
        <v>202350</v>
      </c>
      <c r="I238" s="132" t="s">
        <v>18</v>
      </c>
      <c r="J238" s="91" t="s">
        <v>244</v>
      </c>
      <c r="K238" s="4" t="str">
        <f t="shared" si="5"/>
        <v>2302639001000000</v>
      </c>
    </row>
    <row r="239" spans="1:11" ht="18.75" customHeight="1" x14ac:dyDescent="0.3">
      <c r="A239" s="84" t="s">
        <v>337</v>
      </c>
      <c r="B239" s="85" t="s">
        <v>342</v>
      </c>
      <c r="C239" s="85" t="s">
        <v>343</v>
      </c>
      <c r="D239" s="86" t="s">
        <v>488</v>
      </c>
      <c r="E239" s="87" t="s">
        <v>489</v>
      </c>
      <c r="F239" s="273" t="s">
        <v>331</v>
      </c>
      <c r="G239" s="297" t="s">
        <v>344</v>
      </c>
      <c r="H239" s="234">
        <v>30000</v>
      </c>
      <c r="I239" s="132" t="s">
        <v>18</v>
      </c>
      <c r="J239" s="91" t="s">
        <v>244</v>
      </c>
      <c r="K239" s="4" t="str">
        <f t="shared" si="5"/>
        <v>2302639001000000</v>
      </c>
    </row>
    <row r="240" spans="1:11" ht="18.75" customHeight="1" x14ac:dyDescent="0.3">
      <c r="A240" s="84" t="s">
        <v>337</v>
      </c>
      <c r="B240" s="85" t="s">
        <v>342</v>
      </c>
      <c r="C240" s="85" t="s">
        <v>343</v>
      </c>
      <c r="D240" s="86" t="s">
        <v>490</v>
      </c>
      <c r="E240" s="87" t="s">
        <v>491</v>
      </c>
      <c r="F240" s="273" t="s">
        <v>331</v>
      </c>
      <c r="G240" s="297" t="s">
        <v>344</v>
      </c>
      <c r="H240" s="234">
        <v>40000</v>
      </c>
      <c r="I240" s="132" t="s">
        <v>18</v>
      </c>
      <c r="J240" s="91" t="s">
        <v>244</v>
      </c>
      <c r="K240" s="4" t="str">
        <f t="shared" si="5"/>
        <v>2302639001000000</v>
      </c>
    </row>
    <row r="241" spans="1:13" ht="18.75" customHeight="1" x14ac:dyDescent="0.3">
      <c r="A241" s="84" t="s">
        <v>337</v>
      </c>
      <c r="B241" s="85" t="s">
        <v>342</v>
      </c>
      <c r="C241" s="85" t="s">
        <v>343</v>
      </c>
      <c r="D241" s="86" t="s">
        <v>492</v>
      </c>
      <c r="E241" s="87" t="s">
        <v>493</v>
      </c>
      <c r="F241" s="273" t="s">
        <v>331</v>
      </c>
      <c r="G241" s="297" t="s">
        <v>344</v>
      </c>
      <c r="H241" s="234">
        <v>50000</v>
      </c>
      <c r="I241" s="132" t="s">
        <v>18</v>
      </c>
      <c r="J241" s="91" t="s">
        <v>244</v>
      </c>
      <c r="K241" s="4" t="str">
        <f t="shared" si="5"/>
        <v>2302639001000000</v>
      </c>
    </row>
    <row r="242" spans="1:13" ht="18.75" customHeight="1" x14ac:dyDescent="0.3">
      <c r="A242" s="84" t="s">
        <v>337</v>
      </c>
      <c r="B242" s="85" t="s">
        <v>342</v>
      </c>
      <c r="C242" s="85" t="s">
        <v>343</v>
      </c>
      <c r="D242" s="86" t="s">
        <v>494</v>
      </c>
      <c r="E242" s="87" t="s">
        <v>495</v>
      </c>
      <c r="F242" s="273" t="s">
        <v>331</v>
      </c>
      <c r="G242" s="297" t="s">
        <v>344</v>
      </c>
      <c r="H242" s="234">
        <v>50000</v>
      </c>
      <c r="I242" s="132" t="s">
        <v>18</v>
      </c>
      <c r="J242" s="91" t="s">
        <v>244</v>
      </c>
      <c r="K242" s="4" t="str">
        <f t="shared" si="5"/>
        <v>2302639001000000</v>
      </c>
    </row>
    <row r="243" spans="1:13" ht="18.75" customHeight="1" x14ac:dyDescent="0.3">
      <c r="A243" s="84" t="s">
        <v>337</v>
      </c>
      <c r="B243" s="85" t="s">
        <v>342</v>
      </c>
      <c r="C243" s="85" t="s">
        <v>343</v>
      </c>
      <c r="D243" s="86" t="s">
        <v>496</v>
      </c>
      <c r="E243" s="87" t="s">
        <v>497</v>
      </c>
      <c r="F243" s="273" t="s">
        <v>331</v>
      </c>
      <c r="G243" s="297" t="s">
        <v>344</v>
      </c>
      <c r="H243" s="234">
        <v>30000</v>
      </c>
      <c r="I243" s="132" t="s">
        <v>18</v>
      </c>
      <c r="J243" s="91" t="s">
        <v>244</v>
      </c>
      <c r="K243" s="4" t="str">
        <f t="shared" si="5"/>
        <v>2302639001000000</v>
      </c>
    </row>
    <row r="244" spans="1:13" ht="18.75" customHeight="1" x14ac:dyDescent="0.3">
      <c r="A244" s="84" t="s">
        <v>337</v>
      </c>
      <c r="B244" s="85" t="s">
        <v>342</v>
      </c>
      <c r="C244" s="85" t="s">
        <v>343</v>
      </c>
      <c r="D244" s="86" t="s">
        <v>498</v>
      </c>
      <c r="E244" s="87" t="s">
        <v>499</v>
      </c>
      <c r="F244" s="273" t="s">
        <v>331</v>
      </c>
      <c r="G244" s="297" t="s">
        <v>344</v>
      </c>
      <c r="H244" s="234">
        <v>30000</v>
      </c>
      <c r="I244" s="132" t="s">
        <v>18</v>
      </c>
      <c r="J244" s="91" t="s">
        <v>244</v>
      </c>
      <c r="K244" s="4" t="str">
        <f t="shared" si="5"/>
        <v>2302639001000000</v>
      </c>
    </row>
    <row r="245" spans="1:13" ht="18.75" customHeight="1" x14ac:dyDescent="0.3">
      <c r="A245" s="84" t="s">
        <v>337</v>
      </c>
      <c r="B245" s="85" t="s">
        <v>342</v>
      </c>
      <c r="C245" s="85" t="s">
        <v>343</v>
      </c>
      <c r="D245" s="86" t="s">
        <v>500</v>
      </c>
      <c r="E245" s="87" t="s">
        <v>501</v>
      </c>
      <c r="F245" s="273" t="s">
        <v>331</v>
      </c>
      <c r="G245" s="297" t="s">
        <v>344</v>
      </c>
      <c r="H245" s="234">
        <v>10000</v>
      </c>
      <c r="I245" s="132" t="s">
        <v>18</v>
      </c>
      <c r="J245" s="91" t="s">
        <v>244</v>
      </c>
      <c r="K245" s="4" t="str">
        <f t="shared" si="5"/>
        <v>2302639001000000</v>
      </c>
    </row>
    <row r="246" spans="1:13" ht="18.75" customHeight="1" x14ac:dyDescent="0.3">
      <c r="A246" s="84" t="s">
        <v>337</v>
      </c>
      <c r="B246" s="85" t="s">
        <v>342</v>
      </c>
      <c r="C246" s="85" t="s">
        <v>343</v>
      </c>
      <c r="D246" s="86" t="s">
        <v>502</v>
      </c>
      <c r="E246" s="87" t="s">
        <v>503</v>
      </c>
      <c r="F246" s="273" t="s">
        <v>331</v>
      </c>
      <c r="G246" s="297" t="s">
        <v>344</v>
      </c>
      <c r="H246" s="282">
        <v>216600</v>
      </c>
      <c r="I246" s="132" t="s">
        <v>18</v>
      </c>
      <c r="J246" s="91" t="s">
        <v>244</v>
      </c>
      <c r="K246" s="4" t="str">
        <f t="shared" si="5"/>
        <v>2302639001000000</v>
      </c>
    </row>
    <row r="247" spans="1:13" ht="18.75" customHeight="1" x14ac:dyDescent="0.3">
      <c r="A247" s="84" t="s">
        <v>337</v>
      </c>
      <c r="B247" s="85" t="s">
        <v>342</v>
      </c>
      <c r="C247" s="85" t="s">
        <v>343</v>
      </c>
      <c r="D247" s="86" t="s">
        <v>504</v>
      </c>
      <c r="E247" s="87" t="s">
        <v>505</v>
      </c>
      <c r="F247" s="273" t="s">
        <v>331</v>
      </c>
      <c r="G247" s="297" t="s">
        <v>344</v>
      </c>
      <c r="H247" s="282">
        <v>411500</v>
      </c>
      <c r="I247" s="132" t="s">
        <v>18</v>
      </c>
      <c r="J247" s="91" t="s">
        <v>244</v>
      </c>
      <c r="K247" s="4" t="str">
        <f t="shared" si="5"/>
        <v>2302639001000000</v>
      </c>
    </row>
    <row r="248" spans="1:13" ht="18.75" customHeight="1" x14ac:dyDescent="0.3">
      <c r="A248" s="84" t="s">
        <v>337</v>
      </c>
      <c r="B248" s="85" t="s">
        <v>342</v>
      </c>
      <c r="C248" s="85" t="s">
        <v>343</v>
      </c>
      <c r="D248" s="86" t="s">
        <v>506</v>
      </c>
      <c r="E248" s="87" t="s">
        <v>507</v>
      </c>
      <c r="F248" s="273" t="s">
        <v>331</v>
      </c>
      <c r="G248" s="297" t="s">
        <v>344</v>
      </c>
      <c r="H248" s="234">
        <v>140500</v>
      </c>
      <c r="I248" s="132" t="s">
        <v>18</v>
      </c>
      <c r="J248" s="91" t="s">
        <v>244</v>
      </c>
      <c r="K248" s="4" t="str">
        <f t="shared" si="5"/>
        <v>2302639001000000</v>
      </c>
    </row>
    <row r="249" spans="1:13" ht="18.75" customHeight="1" x14ac:dyDescent="0.3">
      <c r="A249" s="84" t="s">
        <v>337</v>
      </c>
      <c r="B249" s="85" t="s">
        <v>342</v>
      </c>
      <c r="C249" s="85" t="s">
        <v>343</v>
      </c>
      <c r="D249" s="86" t="s">
        <v>508</v>
      </c>
      <c r="E249" s="87" t="s">
        <v>509</v>
      </c>
      <c r="F249" s="273" t="s">
        <v>331</v>
      </c>
      <c r="G249" s="297" t="s">
        <v>344</v>
      </c>
      <c r="H249" s="234">
        <v>30000</v>
      </c>
      <c r="I249" s="132" t="s">
        <v>18</v>
      </c>
      <c r="J249" s="91" t="s">
        <v>244</v>
      </c>
      <c r="K249" s="4" t="str">
        <f t="shared" si="5"/>
        <v>2302639001000000</v>
      </c>
    </row>
    <row r="250" spans="1:13" ht="18.75" customHeight="1" x14ac:dyDescent="0.3">
      <c r="A250" s="84" t="s">
        <v>337</v>
      </c>
      <c r="B250" s="85" t="s">
        <v>342</v>
      </c>
      <c r="C250" s="85" t="s">
        <v>343</v>
      </c>
      <c r="D250" s="86" t="s">
        <v>510</v>
      </c>
      <c r="E250" s="87" t="s">
        <v>511</v>
      </c>
      <c r="F250" s="273" t="s">
        <v>331</v>
      </c>
      <c r="G250" s="297" t="s">
        <v>344</v>
      </c>
      <c r="H250" s="234">
        <v>15000</v>
      </c>
      <c r="I250" s="132" t="s">
        <v>18</v>
      </c>
      <c r="J250" s="91" t="s">
        <v>244</v>
      </c>
      <c r="K250" s="4" t="str">
        <f t="shared" si="5"/>
        <v>2302639001000000</v>
      </c>
    </row>
    <row r="251" spans="1:13" ht="18.75" customHeight="1" x14ac:dyDescent="0.3">
      <c r="A251" s="171" t="s">
        <v>337</v>
      </c>
      <c r="B251" s="284" t="s">
        <v>342</v>
      </c>
      <c r="C251" s="284" t="s">
        <v>343</v>
      </c>
      <c r="D251" s="173" t="s">
        <v>512</v>
      </c>
      <c r="E251" s="174" t="s">
        <v>513</v>
      </c>
      <c r="F251" s="285" t="s">
        <v>331</v>
      </c>
      <c r="G251" s="306" t="s">
        <v>344</v>
      </c>
      <c r="H251" s="307">
        <v>50000</v>
      </c>
      <c r="I251" s="177" t="s">
        <v>18</v>
      </c>
      <c r="J251" s="178" t="s">
        <v>244</v>
      </c>
      <c r="K251" s="4" t="str">
        <f t="shared" si="5"/>
        <v>2302639001000000</v>
      </c>
    </row>
    <row r="252" spans="1:13" ht="18.75" customHeight="1" x14ac:dyDescent="0.3">
      <c r="A252" s="301" t="s">
        <v>337</v>
      </c>
      <c r="B252" s="302" t="s">
        <v>342</v>
      </c>
      <c r="C252" s="302" t="s">
        <v>343</v>
      </c>
      <c r="D252" s="163" t="s">
        <v>514</v>
      </c>
      <c r="E252" s="164" t="s">
        <v>515</v>
      </c>
      <c r="F252" s="303" t="s">
        <v>331</v>
      </c>
      <c r="G252" s="304" t="s">
        <v>344</v>
      </c>
      <c r="H252" s="305">
        <v>10000</v>
      </c>
      <c r="I252" s="224" t="s">
        <v>18</v>
      </c>
      <c r="J252" s="166" t="s">
        <v>244</v>
      </c>
      <c r="K252" s="4" t="str">
        <f t="shared" si="5"/>
        <v>2302639001000000</v>
      </c>
    </row>
    <row r="253" spans="1:13" ht="18.75" customHeight="1" x14ac:dyDescent="0.3">
      <c r="A253" s="84" t="s">
        <v>337</v>
      </c>
      <c r="B253" s="85" t="s">
        <v>342</v>
      </c>
      <c r="C253" s="85" t="s">
        <v>343</v>
      </c>
      <c r="D253" s="86" t="s">
        <v>516</v>
      </c>
      <c r="E253" s="87" t="s">
        <v>517</v>
      </c>
      <c r="F253" s="273" t="s">
        <v>331</v>
      </c>
      <c r="G253" s="297" t="s">
        <v>344</v>
      </c>
      <c r="H253" s="282">
        <v>28700</v>
      </c>
      <c r="I253" s="132" t="s">
        <v>18</v>
      </c>
      <c r="J253" s="91" t="s">
        <v>244</v>
      </c>
      <c r="K253" s="4" t="str">
        <f t="shared" si="5"/>
        <v>2302639001000000</v>
      </c>
    </row>
    <row r="254" spans="1:13" ht="18.75" customHeight="1" x14ac:dyDescent="0.5">
      <c r="A254" s="92" t="s">
        <v>337</v>
      </c>
      <c r="B254" s="93" t="s">
        <v>518</v>
      </c>
      <c r="C254" s="308" t="s">
        <v>519</v>
      </c>
      <c r="D254" s="145"/>
      <c r="E254" s="309" t="s">
        <v>520</v>
      </c>
      <c r="F254" s="275" t="s">
        <v>521</v>
      </c>
      <c r="G254" s="275">
        <v>6211310</v>
      </c>
      <c r="H254" s="310">
        <f>H255+H289</f>
        <v>25031300</v>
      </c>
      <c r="I254" s="132" t="s">
        <v>18</v>
      </c>
      <c r="J254" s="91"/>
      <c r="K254" s="4" t="str">
        <f t="shared" si="5"/>
        <v>2302639001110000</v>
      </c>
      <c r="L254" s="311">
        <f>H254-K254</f>
        <v>-2302638976078700</v>
      </c>
    </row>
    <row r="255" spans="1:13" s="99" customFormat="1" ht="18.75" customHeight="1" x14ac:dyDescent="0.3">
      <c r="A255" s="92" t="s">
        <v>337</v>
      </c>
      <c r="B255" s="93" t="s">
        <v>518</v>
      </c>
      <c r="C255" s="93" t="s">
        <v>519</v>
      </c>
      <c r="D255" s="93"/>
      <c r="E255" s="274" t="s">
        <v>522</v>
      </c>
      <c r="F255" s="275" t="s">
        <v>521</v>
      </c>
      <c r="G255" s="275">
        <v>6211310</v>
      </c>
      <c r="H255" s="276">
        <f>H256</f>
        <v>19261300</v>
      </c>
      <c r="I255" s="90" t="s">
        <v>18</v>
      </c>
      <c r="J255" s="98"/>
      <c r="K255" s="4" t="str">
        <f t="shared" si="5"/>
        <v>2302639001110000</v>
      </c>
    </row>
    <row r="256" spans="1:13" ht="18.75" customHeight="1" x14ac:dyDescent="0.3">
      <c r="A256" s="92" t="s">
        <v>337</v>
      </c>
      <c r="B256" s="93" t="s">
        <v>518</v>
      </c>
      <c r="C256" s="93" t="s">
        <v>519</v>
      </c>
      <c r="D256" s="312" t="s">
        <v>523</v>
      </c>
      <c r="E256" s="313" t="s">
        <v>524</v>
      </c>
      <c r="F256" s="275" t="s">
        <v>521</v>
      </c>
      <c r="G256" s="275">
        <v>6211310</v>
      </c>
      <c r="H256" s="314">
        <f>SUM(H257:H288)</f>
        <v>19261300</v>
      </c>
      <c r="I256" s="90" t="s">
        <v>18</v>
      </c>
      <c r="J256" s="98" t="s">
        <v>525</v>
      </c>
      <c r="K256" s="4" t="str">
        <f t="shared" si="5"/>
        <v>2302639001110000</v>
      </c>
      <c r="L256" s="311">
        <f>K256*2/100</f>
        <v>46052780022200</v>
      </c>
      <c r="M256" s="315">
        <f>K256+L256</f>
        <v>2348691781132200</v>
      </c>
    </row>
    <row r="257" spans="1:13" ht="43.5" x14ac:dyDescent="0.3">
      <c r="A257" s="84" t="s">
        <v>337</v>
      </c>
      <c r="B257" s="85" t="s">
        <v>526</v>
      </c>
      <c r="C257" s="316" t="s">
        <v>527</v>
      </c>
      <c r="D257" s="145"/>
      <c r="E257" s="272" t="s">
        <v>528</v>
      </c>
      <c r="F257" s="275"/>
      <c r="G257" s="273">
        <v>6211310</v>
      </c>
      <c r="H257" s="317">
        <v>800800</v>
      </c>
      <c r="I257" s="132" t="s">
        <v>18</v>
      </c>
      <c r="J257" s="91" t="s">
        <v>525</v>
      </c>
      <c r="K257" s="4" t="str">
        <f t="shared" si="5"/>
        <v>2302639001110001</v>
      </c>
    </row>
    <row r="258" spans="1:13" ht="18.75" customHeight="1" x14ac:dyDescent="0.3">
      <c r="A258" s="84" t="s">
        <v>337</v>
      </c>
      <c r="B258" s="85" t="s">
        <v>529</v>
      </c>
      <c r="C258" s="85" t="s">
        <v>530</v>
      </c>
      <c r="D258" s="88"/>
      <c r="E258" s="272" t="s">
        <v>531</v>
      </c>
      <c r="F258" s="273" t="s">
        <v>521</v>
      </c>
      <c r="G258" s="273">
        <v>6211310</v>
      </c>
      <c r="H258" s="317">
        <v>929000</v>
      </c>
      <c r="I258" s="132" t="s">
        <v>18</v>
      </c>
      <c r="J258" s="91" t="s">
        <v>525</v>
      </c>
      <c r="K258" s="4" t="str">
        <f t="shared" si="5"/>
        <v>2302639001110002</v>
      </c>
    </row>
    <row r="259" spans="1:13" ht="21.75" x14ac:dyDescent="0.3">
      <c r="A259" s="84" t="s">
        <v>337</v>
      </c>
      <c r="B259" s="85" t="s">
        <v>532</v>
      </c>
      <c r="C259" s="316" t="s">
        <v>533</v>
      </c>
      <c r="D259" s="145"/>
      <c r="E259" s="272" t="s">
        <v>534</v>
      </c>
      <c r="F259" s="273" t="s">
        <v>521</v>
      </c>
      <c r="G259" s="273">
        <v>6211310</v>
      </c>
      <c r="H259" s="317">
        <v>850000</v>
      </c>
      <c r="I259" s="132" t="s">
        <v>18</v>
      </c>
      <c r="J259" s="91" t="s">
        <v>525</v>
      </c>
      <c r="K259" s="4" t="str">
        <f t="shared" si="5"/>
        <v>2302639001110003</v>
      </c>
    </row>
    <row r="260" spans="1:13" ht="18.75" customHeight="1" x14ac:dyDescent="0.3">
      <c r="A260" s="84" t="s">
        <v>337</v>
      </c>
      <c r="B260" s="85" t="s">
        <v>535</v>
      </c>
      <c r="C260" s="85" t="s">
        <v>536</v>
      </c>
      <c r="D260" s="88"/>
      <c r="E260" s="272" t="s">
        <v>537</v>
      </c>
      <c r="F260" s="273" t="s">
        <v>521</v>
      </c>
      <c r="G260" s="273">
        <v>6211310</v>
      </c>
      <c r="H260" s="282">
        <v>950000</v>
      </c>
      <c r="I260" s="132" t="s">
        <v>18</v>
      </c>
      <c r="J260" s="91" t="s">
        <v>525</v>
      </c>
      <c r="K260" s="4" t="str">
        <f t="shared" si="5"/>
        <v>2302639001110004</v>
      </c>
    </row>
    <row r="261" spans="1:13" ht="21.75" x14ac:dyDescent="0.3">
      <c r="A261" s="84" t="s">
        <v>337</v>
      </c>
      <c r="B261" s="85" t="s">
        <v>538</v>
      </c>
      <c r="C261" s="316" t="s">
        <v>539</v>
      </c>
      <c r="D261" s="145"/>
      <c r="E261" s="272" t="s">
        <v>540</v>
      </c>
      <c r="F261" s="273" t="s">
        <v>521</v>
      </c>
      <c r="G261" s="273">
        <v>6211310</v>
      </c>
      <c r="H261" s="317">
        <v>400000</v>
      </c>
      <c r="I261" s="132" t="s">
        <v>18</v>
      </c>
      <c r="J261" s="91" t="s">
        <v>525</v>
      </c>
      <c r="K261" s="4" t="str">
        <f t="shared" si="5"/>
        <v>2302639001110005</v>
      </c>
    </row>
    <row r="262" spans="1:13" ht="19.5" customHeight="1" x14ac:dyDescent="0.3">
      <c r="A262" s="84" t="s">
        <v>337</v>
      </c>
      <c r="B262" s="85" t="s">
        <v>541</v>
      </c>
      <c r="C262" s="85" t="s">
        <v>542</v>
      </c>
      <c r="D262" s="272"/>
      <c r="E262" s="272" t="s">
        <v>543</v>
      </c>
      <c r="F262" s="273" t="s">
        <v>521</v>
      </c>
      <c r="G262" s="273">
        <v>6211310</v>
      </c>
      <c r="H262" s="317">
        <v>800000</v>
      </c>
      <c r="I262" s="132" t="s">
        <v>18</v>
      </c>
      <c r="J262" s="91" t="s">
        <v>525</v>
      </c>
      <c r="K262" s="4" t="str">
        <f t="shared" si="5"/>
        <v>2302639001110006</v>
      </c>
    </row>
    <row r="263" spans="1:13" ht="18.75" customHeight="1" x14ac:dyDescent="0.3">
      <c r="A263" s="109" t="s">
        <v>337</v>
      </c>
      <c r="B263" s="110" t="s">
        <v>544</v>
      </c>
      <c r="C263" s="318" t="s">
        <v>545</v>
      </c>
      <c r="D263" s="319"/>
      <c r="E263" s="320" t="s">
        <v>546</v>
      </c>
      <c r="F263" s="298" t="s">
        <v>521</v>
      </c>
      <c r="G263" s="298">
        <v>6211310</v>
      </c>
      <c r="H263" s="321">
        <v>400000</v>
      </c>
      <c r="I263" s="115" t="s">
        <v>18</v>
      </c>
      <c r="J263" s="116" t="s">
        <v>525</v>
      </c>
      <c r="K263" s="4" t="str">
        <f t="shared" si="5"/>
        <v>2302639001110007</v>
      </c>
    </row>
    <row r="264" spans="1:13" ht="18.75" customHeight="1" x14ac:dyDescent="0.3">
      <c r="A264" s="301" t="s">
        <v>337</v>
      </c>
      <c r="B264" s="302" t="s">
        <v>547</v>
      </c>
      <c r="C264" s="302" t="s">
        <v>548</v>
      </c>
      <c r="D264" s="223"/>
      <c r="E264" s="322" t="s">
        <v>549</v>
      </c>
      <c r="F264" s="303" t="s">
        <v>521</v>
      </c>
      <c r="G264" s="303">
        <v>6211310</v>
      </c>
      <c r="H264" s="323">
        <v>417300</v>
      </c>
      <c r="I264" s="224" t="s">
        <v>18</v>
      </c>
      <c r="J264" s="166" t="s">
        <v>525</v>
      </c>
      <c r="K264" s="4" t="str">
        <f t="shared" si="5"/>
        <v>2302639001110008</v>
      </c>
      <c r="L264" s="311">
        <f>K264*2/100</f>
        <v>46052780022200</v>
      </c>
      <c r="M264" s="315">
        <f>K264+L264</f>
        <v>2348691781132200</v>
      </c>
    </row>
    <row r="265" spans="1:13" ht="43.5" x14ac:dyDescent="0.3">
      <c r="A265" s="84" t="s">
        <v>337</v>
      </c>
      <c r="B265" s="85" t="s">
        <v>550</v>
      </c>
      <c r="C265" s="316" t="s">
        <v>551</v>
      </c>
      <c r="D265" s="145"/>
      <c r="E265" s="272" t="s">
        <v>552</v>
      </c>
      <c r="F265" s="273" t="s">
        <v>521</v>
      </c>
      <c r="G265" s="273">
        <v>6211310</v>
      </c>
      <c r="H265" s="317">
        <v>950000</v>
      </c>
      <c r="I265" s="132" t="s">
        <v>18</v>
      </c>
      <c r="J265" s="91" t="s">
        <v>525</v>
      </c>
      <c r="K265" s="4" t="str">
        <f t="shared" si="5"/>
        <v>2302639001110009</v>
      </c>
    </row>
    <row r="266" spans="1:13" ht="18.75" customHeight="1" x14ac:dyDescent="0.3">
      <c r="A266" s="84" t="s">
        <v>337</v>
      </c>
      <c r="B266" s="85" t="s">
        <v>553</v>
      </c>
      <c r="C266" s="316" t="s">
        <v>554</v>
      </c>
      <c r="D266" s="145"/>
      <c r="E266" s="272" t="s">
        <v>555</v>
      </c>
      <c r="F266" s="273" t="s">
        <v>521</v>
      </c>
      <c r="G266" s="273">
        <v>6211310</v>
      </c>
      <c r="H266" s="317">
        <v>537000</v>
      </c>
      <c r="I266" s="132" t="s">
        <v>18</v>
      </c>
      <c r="J266" s="91" t="s">
        <v>525</v>
      </c>
      <c r="K266" s="4" t="str">
        <f t="shared" si="5"/>
        <v>23026390011100010</v>
      </c>
    </row>
    <row r="267" spans="1:13" ht="18.75" customHeight="1" x14ac:dyDescent="0.3">
      <c r="A267" s="84" t="s">
        <v>337</v>
      </c>
      <c r="B267" s="85" t="s">
        <v>556</v>
      </c>
      <c r="C267" s="316" t="s">
        <v>557</v>
      </c>
      <c r="D267" s="145"/>
      <c r="E267" s="272" t="s">
        <v>558</v>
      </c>
      <c r="F267" s="273" t="s">
        <v>521</v>
      </c>
      <c r="G267" s="273">
        <v>6211310</v>
      </c>
      <c r="H267" s="317">
        <v>452000</v>
      </c>
      <c r="I267" s="132" t="s">
        <v>18</v>
      </c>
      <c r="J267" s="91" t="s">
        <v>525</v>
      </c>
      <c r="K267" s="4" t="str">
        <f t="shared" si="5"/>
        <v>23026390011100011</v>
      </c>
    </row>
    <row r="268" spans="1:13" ht="18.75" customHeight="1" x14ac:dyDescent="0.3">
      <c r="A268" s="84" t="s">
        <v>337</v>
      </c>
      <c r="B268" s="85" t="s">
        <v>559</v>
      </c>
      <c r="C268" s="85" t="s">
        <v>560</v>
      </c>
      <c r="D268" s="88"/>
      <c r="E268" s="272" t="s">
        <v>561</v>
      </c>
      <c r="F268" s="273" t="s">
        <v>521</v>
      </c>
      <c r="G268" s="273">
        <v>6211310</v>
      </c>
      <c r="H268" s="317">
        <v>672000</v>
      </c>
      <c r="I268" s="132" t="s">
        <v>18</v>
      </c>
      <c r="J268" s="91" t="s">
        <v>525</v>
      </c>
      <c r="K268" s="4" t="str">
        <f t="shared" si="5"/>
        <v>2302639001110012</v>
      </c>
    </row>
    <row r="269" spans="1:13" ht="18.75" customHeight="1" x14ac:dyDescent="0.3">
      <c r="A269" s="84" t="s">
        <v>337</v>
      </c>
      <c r="B269" s="85" t="s">
        <v>562</v>
      </c>
      <c r="C269" s="316" t="s">
        <v>563</v>
      </c>
      <c r="D269" s="145"/>
      <c r="E269" s="272" t="s">
        <v>564</v>
      </c>
      <c r="F269" s="273" t="s">
        <v>521</v>
      </c>
      <c r="G269" s="273">
        <v>6211310</v>
      </c>
      <c r="H269" s="317">
        <v>449400</v>
      </c>
      <c r="I269" s="132" t="s">
        <v>18</v>
      </c>
      <c r="J269" s="91" t="s">
        <v>525</v>
      </c>
      <c r="K269" s="4" t="str">
        <f t="shared" si="5"/>
        <v>2302639001110013</v>
      </c>
    </row>
    <row r="270" spans="1:13" ht="18.75" customHeight="1" x14ac:dyDescent="0.3">
      <c r="A270" s="84" t="s">
        <v>337</v>
      </c>
      <c r="B270" s="85" t="s">
        <v>565</v>
      </c>
      <c r="C270" s="85" t="s">
        <v>566</v>
      </c>
      <c r="D270" s="88"/>
      <c r="E270" s="272" t="s">
        <v>567</v>
      </c>
      <c r="F270" s="273" t="s">
        <v>521</v>
      </c>
      <c r="G270" s="273">
        <v>6211310</v>
      </c>
      <c r="H270" s="282">
        <v>1900000</v>
      </c>
      <c r="I270" s="132" t="s">
        <v>18</v>
      </c>
      <c r="J270" s="91" t="s">
        <v>525</v>
      </c>
      <c r="K270" s="4" t="str">
        <f t="shared" si="5"/>
        <v>2302639001110014</v>
      </c>
    </row>
    <row r="271" spans="1:13" ht="21.75" customHeight="1" x14ac:dyDescent="0.3">
      <c r="A271" s="84" t="s">
        <v>337</v>
      </c>
      <c r="B271" s="85" t="s">
        <v>568</v>
      </c>
      <c r="C271" s="316" t="s">
        <v>569</v>
      </c>
      <c r="D271" s="145"/>
      <c r="E271" s="272" t="s">
        <v>570</v>
      </c>
      <c r="F271" s="273" t="s">
        <v>521</v>
      </c>
      <c r="G271" s="273">
        <v>6211310</v>
      </c>
      <c r="H271" s="317">
        <v>382100</v>
      </c>
      <c r="I271" s="132" t="s">
        <v>18</v>
      </c>
      <c r="J271" s="91" t="s">
        <v>525</v>
      </c>
      <c r="K271" s="4" t="str">
        <f t="shared" si="5"/>
        <v>2302639001110015</v>
      </c>
    </row>
    <row r="272" spans="1:13" ht="18.75" customHeight="1" x14ac:dyDescent="0.3">
      <c r="A272" s="84" t="s">
        <v>337</v>
      </c>
      <c r="B272" s="85" t="s">
        <v>571</v>
      </c>
      <c r="C272" s="85" t="s">
        <v>572</v>
      </c>
      <c r="D272" s="88"/>
      <c r="E272" s="272" t="s">
        <v>573</v>
      </c>
      <c r="F272" s="273" t="s">
        <v>521</v>
      </c>
      <c r="G272" s="273">
        <v>6211310</v>
      </c>
      <c r="H272" s="282">
        <v>437300</v>
      </c>
      <c r="I272" s="132" t="s">
        <v>18</v>
      </c>
      <c r="J272" s="91" t="s">
        <v>525</v>
      </c>
      <c r="K272" s="4" t="str">
        <f t="shared" si="5"/>
        <v>2302639001110016</v>
      </c>
    </row>
    <row r="273" spans="1:11" ht="21.75" x14ac:dyDescent="0.3">
      <c r="A273" s="84" t="s">
        <v>337</v>
      </c>
      <c r="B273" s="85" t="s">
        <v>574</v>
      </c>
      <c r="C273" s="316" t="s">
        <v>575</v>
      </c>
      <c r="D273" s="145"/>
      <c r="E273" s="272" t="s">
        <v>576</v>
      </c>
      <c r="F273" s="273" t="s">
        <v>521</v>
      </c>
      <c r="G273" s="273">
        <v>6211310</v>
      </c>
      <c r="H273" s="317">
        <v>337000</v>
      </c>
      <c r="I273" s="132" t="s">
        <v>18</v>
      </c>
      <c r="J273" s="91" t="s">
        <v>525</v>
      </c>
      <c r="K273" s="4" t="str">
        <f t="shared" si="5"/>
        <v>2302639001110017</v>
      </c>
    </row>
    <row r="274" spans="1:11" ht="43.5" x14ac:dyDescent="0.3">
      <c r="A274" s="84" t="s">
        <v>337</v>
      </c>
      <c r="B274" s="85" t="s">
        <v>577</v>
      </c>
      <c r="C274" s="85" t="s">
        <v>578</v>
      </c>
      <c r="D274" s="88"/>
      <c r="E274" s="272" t="s">
        <v>579</v>
      </c>
      <c r="F274" s="273" t="s">
        <v>521</v>
      </c>
      <c r="G274" s="273">
        <v>6211310</v>
      </c>
      <c r="H274" s="282">
        <v>844000</v>
      </c>
      <c r="I274" s="132" t="s">
        <v>18</v>
      </c>
      <c r="J274" s="91" t="s">
        <v>525</v>
      </c>
      <c r="K274" s="4" t="str">
        <f t="shared" si="5"/>
        <v>2302639001110018</v>
      </c>
    </row>
    <row r="275" spans="1:11" ht="18.75" customHeight="1" x14ac:dyDescent="0.3">
      <c r="A275" s="84" t="s">
        <v>337</v>
      </c>
      <c r="B275" s="85" t="s">
        <v>580</v>
      </c>
      <c r="C275" s="316" t="s">
        <v>581</v>
      </c>
      <c r="D275" s="145"/>
      <c r="E275" s="272" t="s">
        <v>582</v>
      </c>
      <c r="F275" s="273" t="s">
        <v>521</v>
      </c>
      <c r="G275" s="273">
        <v>6211310</v>
      </c>
      <c r="H275" s="317">
        <v>500000</v>
      </c>
      <c r="I275" s="132" t="s">
        <v>18</v>
      </c>
      <c r="J275" s="91" t="s">
        <v>525</v>
      </c>
      <c r="K275" s="4" t="str">
        <f t="shared" si="5"/>
        <v>2302639001110019</v>
      </c>
    </row>
    <row r="276" spans="1:11" ht="18.75" customHeight="1" x14ac:dyDescent="0.3">
      <c r="A276" s="84" t="s">
        <v>337</v>
      </c>
      <c r="B276" s="85" t="s">
        <v>583</v>
      </c>
      <c r="C276" s="316" t="s">
        <v>584</v>
      </c>
      <c r="D276" s="145"/>
      <c r="E276" s="272" t="s">
        <v>585</v>
      </c>
      <c r="F276" s="273" t="s">
        <v>521</v>
      </c>
      <c r="G276" s="273">
        <v>6211310</v>
      </c>
      <c r="H276" s="317">
        <v>150000</v>
      </c>
      <c r="I276" s="132" t="s">
        <v>18</v>
      </c>
      <c r="J276" s="91" t="s">
        <v>525</v>
      </c>
      <c r="K276" s="4" t="str">
        <f t="shared" si="5"/>
        <v>2302639001110020</v>
      </c>
    </row>
    <row r="277" spans="1:11" ht="18.75" customHeight="1" x14ac:dyDescent="0.3">
      <c r="A277" s="84" t="s">
        <v>337</v>
      </c>
      <c r="B277" s="85" t="s">
        <v>586</v>
      </c>
      <c r="C277" s="316" t="s">
        <v>587</v>
      </c>
      <c r="D277" s="145"/>
      <c r="E277" s="272" t="s">
        <v>588</v>
      </c>
      <c r="F277" s="273" t="s">
        <v>521</v>
      </c>
      <c r="G277" s="273">
        <v>6211310</v>
      </c>
      <c r="H277" s="317">
        <v>150000</v>
      </c>
      <c r="I277" s="132" t="s">
        <v>18</v>
      </c>
      <c r="J277" s="91" t="s">
        <v>525</v>
      </c>
      <c r="K277" s="4" t="str">
        <f t="shared" si="5"/>
        <v>2302639001110021</v>
      </c>
    </row>
    <row r="278" spans="1:11" ht="18.75" customHeight="1" x14ac:dyDescent="0.3">
      <c r="A278" s="84" t="s">
        <v>337</v>
      </c>
      <c r="B278" s="85" t="s">
        <v>589</v>
      </c>
      <c r="C278" s="85" t="s">
        <v>590</v>
      </c>
      <c r="D278" s="88"/>
      <c r="E278" s="272" t="s">
        <v>591</v>
      </c>
      <c r="F278" s="273" t="s">
        <v>521</v>
      </c>
      <c r="G278" s="273">
        <v>6211310</v>
      </c>
      <c r="H278" s="282">
        <v>130000</v>
      </c>
      <c r="I278" s="132" t="s">
        <v>18</v>
      </c>
      <c r="J278" s="91" t="s">
        <v>525</v>
      </c>
      <c r="K278" s="4" t="str">
        <f t="shared" si="5"/>
        <v>2302639001110022</v>
      </c>
    </row>
    <row r="279" spans="1:11" ht="18.75" customHeight="1" x14ac:dyDescent="0.3">
      <c r="A279" s="84" t="s">
        <v>337</v>
      </c>
      <c r="B279" s="85" t="s">
        <v>592</v>
      </c>
      <c r="C279" s="316" t="s">
        <v>593</v>
      </c>
      <c r="D279" s="145"/>
      <c r="E279" s="272" t="s">
        <v>594</v>
      </c>
      <c r="F279" s="273" t="s">
        <v>521</v>
      </c>
      <c r="G279" s="273">
        <v>6211310</v>
      </c>
      <c r="H279" s="317">
        <v>120000</v>
      </c>
      <c r="I279" s="132" t="s">
        <v>18</v>
      </c>
      <c r="J279" s="91" t="s">
        <v>525</v>
      </c>
      <c r="K279" s="4" t="str">
        <f t="shared" si="5"/>
        <v>2302639001110023</v>
      </c>
    </row>
    <row r="280" spans="1:11" ht="18.75" customHeight="1" x14ac:dyDescent="0.3">
      <c r="A280" s="84" t="s">
        <v>337</v>
      </c>
      <c r="B280" s="85" t="s">
        <v>595</v>
      </c>
      <c r="C280" s="85" t="s">
        <v>596</v>
      </c>
      <c r="D280" s="88"/>
      <c r="E280" s="272" t="s">
        <v>597</v>
      </c>
      <c r="F280" s="273" t="s">
        <v>521</v>
      </c>
      <c r="G280" s="273">
        <v>6211310</v>
      </c>
      <c r="H280" s="317">
        <v>150000</v>
      </c>
      <c r="I280" s="132" t="s">
        <v>18</v>
      </c>
      <c r="J280" s="91" t="s">
        <v>525</v>
      </c>
      <c r="K280" s="4" t="str">
        <f t="shared" si="5"/>
        <v>2302639001110024</v>
      </c>
    </row>
    <row r="281" spans="1:11" ht="21.75" x14ac:dyDescent="0.3">
      <c r="A281" s="84" t="s">
        <v>337</v>
      </c>
      <c r="B281" s="85" t="s">
        <v>598</v>
      </c>
      <c r="C281" s="316" t="s">
        <v>599</v>
      </c>
      <c r="D281" s="145"/>
      <c r="E281" s="272" t="s">
        <v>600</v>
      </c>
      <c r="F281" s="273" t="s">
        <v>521</v>
      </c>
      <c r="G281" s="273">
        <v>6211310</v>
      </c>
      <c r="H281" s="317">
        <v>150000</v>
      </c>
      <c r="I281" s="132" t="s">
        <v>18</v>
      </c>
      <c r="J281" s="91" t="s">
        <v>525</v>
      </c>
      <c r="K281" s="4" t="str">
        <f t="shared" si="5"/>
        <v>2302639001110025</v>
      </c>
    </row>
    <row r="282" spans="1:11" ht="42" customHeight="1" x14ac:dyDescent="0.3">
      <c r="A282" s="84" t="s">
        <v>337</v>
      </c>
      <c r="B282" s="85" t="s">
        <v>601</v>
      </c>
      <c r="C282" s="85" t="s">
        <v>602</v>
      </c>
      <c r="D282" s="272"/>
      <c r="E282" s="295" t="s">
        <v>603</v>
      </c>
      <c r="F282" s="273" t="s">
        <v>521</v>
      </c>
      <c r="G282" s="273">
        <v>6211310</v>
      </c>
      <c r="H282" s="317">
        <v>397900</v>
      </c>
      <c r="I282" s="132" t="s">
        <v>18</v>
      </c>
      <c r="J282" s="91" t="s">
        <v>525</v>
      </c>
      <c r="K282" s="4" t="str">
        <f t="shared" si="5"/>
        <v>2302639001110026</v>
      </c>
    </row>
    <row r="283" spans="1:11" ht="39" customHeight="1" x14ac:dyDescent="0.3">
      <c r="A283" s="84" t="s">
        <v>337</v>
      </c>
      <c r="B283" s="85" t="s">
        <v>604</v>
      </c>
      <c r="C283" s="316" t="s">
        <v>605</v>
      </c>
      <c r="D283" s="145"/>
      <c r="E283" s="272" t="s">
        <v>606</v>
      </c>
      <c r="F283" s="273" t="s">
        <v>521</v>
      </c>
      <c r="G283" s="273">
        <v>6211310</v>
      </c>
      <c r="H283" s="317">
        <v>573000</v>
      </c>
      <c r="I283" s="132" t="s">
        <v>18</v>
      </c>
      <c r="J283" s="91" t="s">
        <v>525</v>
      </c>
      <c r="K283" s="4" t="str">
        <f t="shared" si="5"/>
        <v>2302639001110027</v>
      </c>
    </row>
    <row r="284" spans="1:11" ht="40.5" customHeight="1" x14ac:dyDescent="0.3">
      <c r="A284" s="171" t="s">
        <v>337</v>
      </c>
      <c r="B284" s="284" t="s">
        <v>607</v>
      </c>
      <c r="C284" s="284" t="s">
        <v>608</v>
      </c>
      <c r="D284" s="324"/>
      <c r="E284" s="325" t="s">
        <v>609</v>
      </c>
      <c r="F284" s="285" t="s">
        <v>521</v>
      </c>
      <c r="G284" s="285">
        <v>6211310</v>
      </c>
      <c r="H284" s="326">
        <v>172500</v>
      </c>
      <c r="I284" s="177" t="s">
        <v>18</v>
      </c>
      <c r="J284" s="178" t="s">
        <v>525</v>
      </c>
      <c r="K284" s="4" t="str">
        <f t="shared" si="5"/>
        <v>2302639001110028</v>
      </c>
    </row>
    <row r="285" spans="1:11" ht="43.5" x14ac:dyDescent="0.3">
      <c r="A285" s="301" t="s">
        <v>337</v>
      </c>
      <c r="B285" s="302" t="s">
        <v>610</v>
      </c>
      <c r="C285" s="327" t="s">
        <v>611</v>
      </c>
      <c r="D285" s="328"/>
      <c r="E285" s="322" t="s">
        <v>612</v>
      </c>
      <c r="F285" s="303" t="s">
        <v>521</v>
      </c>
      <c r="G285" s="303">
        <v>6211310</v>
      </c>
      <c r="H285" s="329">
        <v>813200</v>
      </c>
      <c r="I285" s="224" t="s">
        <v>18</v>
      </c>
      <c r="J285" s="166" t="s">
        <v>525</v>
      </c>
      <c r="K285" s="4" t="str">
        <f t="shared" si="5"/>
        <v>2302639001110029</v>
      </c>
    </row>
    <row r="286" spans="1:11" ht="18.75" customHeight="1" x14ac:dyDescent="0.3">
      <c r="A286" s="84" t="s">
        <v>337</v>
      </c>
      <c r="B286" s="85" t="s">
        <v>613</v>
      </c>
      <c r="C286" s="85" t="s">
        <v>614</v>
      </c>
      <c r="D286" s="88"/>
      <c r="E286" s="272" t="s">
        <v>615</v>
      </c>
      <c r="F286" s="273" t="s">
        <v>521</v>
      </c>
      <c r="G286" s="273">
        <v>6211310</v>
      </c>
      <c r="H286" s="282">
        <v>682000</v>
      </c>
      <c r="I286" s="132" t="s">
        <v>18</v>
      </c>
      <c r="J286" s="91" t="s">
        <v>525</v>
      </c>
      <c r="K286" s="4" t="str">
        <f t="shared" si="5"/>
        <v>2302639001110030</v>
      </c>
    </row>
    <row r="287" spans="1:11" ht="21.75" x14ac:dyDescent="0.3">
      <c r="A287" s="84" t="s">
        <v>337</v>
      </c>
      <c r="B287" s="85" t="s">
        <v>616</v>
      </c>
      <c r="C287" s="316" t="s">
        <v>617</v>
      </c>
      <c r="D287" s="145"/>
      <c r="E287" s="272" t="s">
        <v>618</v>
      </c>
      <c r="F287" s="273" t="s">
        <v>521</v>
      </c>
      <c r="G287" s="273">
        <v>6211310</v>
      </c>
      <c r="H287" s="282">
        <v>840000</v>
      </c>
      <c r="I287" s="132" t="s">
        <v>18</v>
      </c>
      <c r="J287" s="91" t="s">
        <v>525</v>
      </c>
      <c r="K287" s="4" t="str">
        <f t="shared" ref="K287:K350" si="6">IF(B287="","","23026"&amp;RIGHT(B287,(LEN(B287)-5)))</f>
        <v>2302639001110031</v>
      </c>
    </row>
    <row r="288" spans="1:11" ht="37.5" customHeight="1" x14ac:dyDescent="0.3">
      <c r="A288" s="84" t="s">
        <v>337</v>
      </c>
      <c r="B288" s="85" t="s">
        <v>619</v>
      </c>
      <c r="C288" s="316" t="s">
        <v>620</v>
      </c>
      <c r="D288" s="145"/>
      <c r="E288" s="272" t="s">
        <v>621</v>
      </c>
      <c r="F288" s="273" t="s">
        <v>521</v>
      </c>
      <c r="G288" s="273">
        <v>6211310</v>
      </c>
      <c r="H288" s="282">
        <v>1924800</v>
      </c>
      <c r="I288" s="132" t="s">
        <v>18</v>
      </c>
      <c r="J288" s="91" t="s">
        <v>525</v>
      </c>
      <c r="K288" s="4" t="str">
        <f t="shared" si="6"/>
        <v>2302639001110032</v>
      </c>
    </row>
    <row r="289" spans="1:27" s="99" customFormat="1" ht="18.75" customHeight="1" x14ac:dyDescent="0.3">
      <c r="A289" s="92" t="s">
        <v>337</v>
      </c>
      <c r="B289" s="93" t="s">
        <v>622</v>
      </c>
      <c r="C289" s="93" t="s">
        <v>623</v>
      </c>
      <c r="D289" s="312"/>
      <c r="E289" s="274" t="s">
        <v>624</v>
      </c>
      <c r="F289" s="275" t="s">
        <v>521</v>
      </c>
      <c r="G289" s="275">
        <v>6211310</v>
      </c>
      <c r="H289" s="276">
        <f>H290</f>
        <v>5770000</v>
      </c>
      <c r="I289" s="90" t="s">
        <v>18</v>
      </c>
      <c r="J289" s="98"/>
      <c r="K289" s="4" t="str">
        <f t="shared" si="6"/>
        <v>2302639001120000</v>
      </c>
    </row>
    <row r="290" spans="1:27" s="99" customFormat="1" ht="18.75" customHeight="1" x14ac:dyDescent="0.3">
      <c r="A290" s="92" t="s">
        <v>337</v>
      </c>
      <c r="B290" s="93" t="s">
        <v>622</v>
      </c>
      <c r="C290" s="93" t="s">
        <v>623</v>
      </c>
      <c r="D290" s="312" t="s">
        <v>523</v>
      </c>
      <c r="E290" s="313" t="s">
        <v>524</v>
      </c>
      <c r="F290" s="275" t="s">
        <v>521</v>
      </c>
      <c r="G290" s="275">
        <v>6211310</v>
      </c>
      <c r="H290" s="330">
        <f>SUM(H291:H293)</f>
        <v>5770000</v>
      </c>
      <c r="I290" s="90" t="s">
        <v>18</v>
      </c>
      <c r="J290" s="98" t="s">
        <v>525</v>
      </c>
      <c r="K290" s="4" t="str">
        <f t="shared" si="6"/>
        <v>2302639001120000</v>
      </c>
    </row>
    <row r="291" spans="1:27" ht="21.75" x14ac:dyDescent="0.3">
      <c r="A291" s="84" t="s">
        <v>337</v>
      </c>
      <c r="B291" s="85" t="s">
        <v>625</v>
      </c>
      <c r="C291" s="316" t="s">
        <v>626</v>
      </c>
      <c r="D291" s="145"/>
      <c r="E291" s="272" t="s">
        <v>627</v>
      </c>
      <c r="F291" s="275"/>
      <c r="G291" s="273">
        <v>6211310</v>
      </c>
      <c r="H291" s="282">
        <v>1770000</v>
      </c>
      <c r="I291" s="132" t="s">
        <v>18</v>
      </c>
      <c r="J291" s="91" t="s">
        <v>525</v>
      </c>
      <c r="K291" s="4" t="str">
        <f t="shared" si="6"/>
        <v>2302639001120001</v>
      </c>
    </row>
    <row r="292" spans="1:27" ht="43.5" x14ac:dyDescent="0.3">
      <c r="A292" s="84" t="s">
        <v>337</v>
      </c>
      <c r="B292" s="85" t="s">
        <v>628</v>
      </c>
      <c r="C292" s="85" t="s">
        <v>629</v>
      </c>
      <c r="D292" s="88"/>
      <c r="E292" s="272" t="s">
        <v>630</v>
      </c>
      <c r="F292" s="273" t="s">
        <v>521</v>
      </c>
      <c r="G292" s="273">
        <v>6211310</v>
      </c>
      <c r="H292" s="317">
        <v>2000000</v>
      </c>
      <c r="I292" s="132" t="s">
        <v>18</v>
      </c>
      <c r="J292" s="91" t="s">
        <v>525</v>
      </c>
      <c r="K292" s="4" t="str">
        <f t="shared" si="6"/>
        <v>2302639001120002</v>
      </c>
    </row>
    <row r="293" spans="1:27" ht="21.75" x14ac:dyDescent="0.3">
      <c r="A293" s="84" t="s">
        <v>337</v>
      </c>
      <c r="B293" s="85" t="s">
        <v>628</v>
      </c>
      <c r="C293" s="316" t="s">
        <v>629</v>
      </c>
      <c r="D293" s="145"/>
      <c r="E293" s="272" t="s">
        <v>631</v>
      </c>
      <c r="F293" s="273" t="s">
        <v>521</v>
      </c>
      <c r="G293" s="273">
        <v>6211310</v>
      </c>
      <c r="H293" s="317">
        <v>2000000</v>
      </c>
      <c r="I293" s="132" t="s">
        <v>18</v>
      </c>
      <c r="J293" s="91" t="s">
        <v>525</v>
      </c>
      <c r="K293" s="4" t="str">
        <f t="shared" si="6"/>
        <v>2302639001120002</v>
      </c>
    </row>
    <row r="294" spans="1:27" ht="18.75" customHeight="1" x14ac:dyDescent="0.3">
      <c r="A294" s="92" t="s">
        <v>337</v>
      </c>
      <c r="B294" s="93" t="s">
        <v>632</v>
      </c>
      <c r="C294" s="308" t="s">
        <v>633</v>
      </c>
      <c r="D294" s="308"/>
      <c r="E294" s="331" t="s">
        <v>634</v>
      </c>
      <c r="F294" s="275" t="s">
        <v>521</v>
      </c>
      <c r="G294" s="275">
        <v>6211320</v>
      </c>
      <c r="H294" s="276">
        <f>H295</f>
        <v>150038500</v>
      </c>
      <c r="I294" s="90" t="s">
        <v>18</v>
      </c>
      <c r="J294" s="91"/>
      <c r="K294" s="4" t="str">
        <f t="shared" si="6"/>
        <v>2302639001410000</v>
      </c>
    </row>
    <row r="295" spans="1:27" ht="19.5" customHeight="1" x14ac:dyDescent="0.3">
      <c r="A295" s="92" t="s">
        <v>337</v>
      </c>
      <c r="B295" s="93" t="s">
        <v>632</v>
      </c>
      <c r="C295" s="93" t="s">
        <v>633</v>
      </c>
      <c r="D295" s="312" t="s">
        <v>635</v>
      </c>
      <c r="E295" s="313" t="s">
        <v>636</v>
      </c>
      <c r="F295" s="275" t="s">
        <v>521</v>
      </c>
      <c r="G295" s="275">
        <v>6211320</v>
      </c>
      <c r="H295" s="314">
        <f>SUM(H296:H300)</f>
        <v>150038500</v>
      </c>
      <c r="I295" s="90" t="s">
        <v>18</v>
      </c>
      <c r="J295" s="98" t="s">
        <v>525</v>
      </c>
      <c r="K295" s="4" t="str">
        <f t="shared" si="6"/>
        <v>2302639001410000</v>
      </c>
    </row>
    <row r="296" spans="1:27" ht="21.75" x14ac:dyDescent="0.3">
      <c r="A296" s="84" t="s">
        <v>337</v>
      </c>
      <c r="B296" s="85" t="s">
        <v>637</v>
      </c>
      <c r="C296" s="316" t="s">
        <v>638</v>
      </c>
      <c r="D296" s="308"/>
      <c r="E296" s="332" t="s">
        <v>639</v>
      </c>
      <c r="F296" s="273" t="s">
        <v>521</v>
      </c>
      <c r="G296" s="273">
        <v>6211320</v>
      </c>
      <c r="H296" s="89">
        <v>1995100</v>
      </c>
      <c r="I296" s="132" t="s">
        <v>18</v>
      </c>
      <c r="J296" s="91" t="s">
        <v>525</v>
      </c>
      <c r="K296" s="4" t="str">
        <f t="shared" si="6"/>
        <v>2302639001410001</v>
      </c>
    </row>
    <row r="297" spans="1:27" ht="37.5" customHeight="1" x14ac:dyDescent="0.3">
      <c r="A297" s="84" t="s">
        <v>337</v>
      </c>
      <c r="B297" s="85" t="s">
        <v>640</v>
      </c>
      <c r="C297" s="316" t="s">
        <v>641</v>
      </c>
      <c r="D297" s="145"/>
      <c r="E297" s="272" t="s">
        <v>642</v>
      </c>
      <c r="F297" s="273" t="s">
        <v>521</v>
      </c>
      <c r="G297" s="273">
        <v>6211320</v>
      </c>
      <c r="H297" s="317">
        <v>955600</v>
      </c>
      <c r="I297" s="132" t="s">
        <v>18</v>
      </c>
      <c r="J297" s="91" t="s">
        <v>525</v>
      </c>
      <c r="K297" s="4" t="str">
        <f t="shared" si="6"/>
        <v>2302639001410002</v>
      </c>
    </row>
    <row r="298" spans="1:27" ht="43.5" x14ac:dyDescent="0.3">
      <c r="A298" s="84" t="s">
        <v>337</v>
      </c>
      <c r="B298" s="85" t="s">
        <v>643</v>
      </c>
      <c r="C298" s="316" t="s">
        <v>644</v>
      </c>
      <c r="D298" s="145"/>
      <c r="E298" s="272" t="s">
        <v>645</v>
      </c>
      <c r="F298" s="273" t="s">
        <v>521</v>
      </c>
      <c r="G298" s="273">
        <v>6211320</v>
      </c>
      <c r="H298" s="317">
        <v>2000000</v>
      </c>
      <c r="I298" s="132" t="s">
        <v>18</v>
      </c>
      <c r="J298" s="91" t="s">
        <v>525</v>
      </c>
      <c r="K298" s="4" t="str">
        <f t="shared" si="6"/>
        <v>2302639001410003</v>
      </c>
    </row>
    <row r="299" spans="1:27" ht="21.75" x14ac:dyDescent="0.3">
      <c r="A299" s="84" t="s">
        <v>337</v>
      </c>
      <c r="B299" s="85" t="s">
        <v>646</v>
      </c>
      <c r="C299" s="316" t="s">
        <v>647</v>
      </c>
      <c r="D299" s="145"/>
      <c r="E299" s="272" t="s">
        <v>648</v>
      </c>
      <c r="F299" s="273" t="s">
        <v>521</v>
      </c>
      <c r="G299" s="273">
        <v>6211320</v>
      </c>
      <c r="H299" s="317">
        <v>1828900</v>
      </c>
      <c r="I299" s="132" t="s">
        <v>18</v>
      </c>
      <c r="J299" s="91" t="s">
        <v>525</v>
      </c>
      <c r="K299" s="4" t="str">
        <f t="shared" si="6"/>
        <v>2302639001410004</v>
      </c>
    </row>
    <row r="300" spans="1:27" ht="37.5" customHeight="1" x14ac:dyDescent="0.3">
      <c r="A300" s="109" t="s">
        <v>337</v>
      </c>
      <c r="B300" s="110" t="s">
        <v>649</v>
      </c>
      <c r="C300" s="318" t="s">
        <v>650</v>
      </c>
      <c r="D300" s="319"/>
      <c r="E300" s="320" t="s">
        <v>651</v>
      </c>
      <c r="F300" s="298" t="s">
        <v>521</v>
      </c>
      <c r="G300" s="298">
        <v>6211320</v>
      </c>
      <c r="H300" s="114">
        <v>143258900</v>
      </c>
      <c r="I300" s="115" t="s">
        <v>18</v>
      </c>
      <c r="J300" s="116" t="s">
        <v>525</v>
      </c>
      <c r="K300" s="4" t="str">
        <f t="shared" si="6"/>
        <v>2302639001420001</v>
      </c>
    </row>
    <row r="301" spans="1:27" ht="18.75" customHeight="1" x14ac:dyDescent="0.3">
      <c r="A301" s="287" t="s">
        <v>337</v>
      </c>
      <c r="B301" s="333" t="s">
        <v>652</v>
      </c>
      <c r="C301" s="333" t="s">
        <v>653</v>
      </c>
      <c r="D301" s="288"/>
      <c r="E301" s="334" t="s">
        <v>654</v>
      </c>
      <c r="F301" s="291" t="s">
        <v>24</v>
      </c>
      <c r="G301" s="291">
        <v>6211500</v>
      </c>
      <c r="H301" s="292">
        <f>SUM(H302:H307)</f>
        <v>688000</v>
      </c>
      <c r="I301" s="293" t="s">
        <v>18</v>
      </c>
      <c r="J301" s="294" t="s">
        <v>655</v>
      </c>
      <c r="K301" s="4" t="str">
        <f t="shared" si="6"/>
        <v>2302639001700001</v>
      </c>
    </row>
    <row r="302" spans="1:27" ht="19.5" customHeight="1" x14ac:dyDescent="0.3">
      <c r="A302" s="84" t="s">
        <v>337</v>
      </c>
      <c r="B302" s="335" t="s">
        <v>652</v>
      </c>
      <c r="C302" s="335" t="s">
        <v>653</v>
      </c>
      <c r="D302" s="86" t="s">
        <v>656</v>
      </c>
      <c r="E302" s="87" t="s">
        <v>657</v>
      </c>
      <c r="F302" s="273" t="s">
        <v>24</v>
      </c>
      <c r="G302" s="273">
        <v>6211500</v>
      </c>
      <c r="H302" s="282">
        <v>150000</v>
      </c>
      <c r="I302" s="132" t="s">
        <v>18</v>
      </c>
      <c r="J302" s="91" t="s">
        <v>655</v>
      </c>
      <c r="K302" s="4" t="str">
        <f t="shared" si="6"/>
        <v>2302639001700001</v>
      </c>
      <c r="L302" s="336"/>
      <c r="M302" s="336"/>
      <c r="N302" s="336"/>
      <c r="O302" s="336"/>
      <c r="P302" s="336"/>
      <c r="Q302" s="336"/>
      <c r="R302" s="336"/>
      <c r="S302" s="336"/>
      <c r="T302" s="336"/>
      <c r="U302" s="336"/>
      <c r="V302" s="336"/>
      <c r="W302" s="336"/>
      <c r="X302" s="336"/>
      <c r="Y302" s="336"/>
      <c r="Z302" s="336"/>
      <c r="AA302" s="336"/>
    </row>
    <row r="303" spans="1:27" ht="19.5" customHeight="1" x14ac:dyDescent="0.3">
      <c r="A303" s="84" t="s">
        <v>337</v>
      </c>
      <c r="B303" s="335" t="s">
        <v>652</v>
      </c>
      <c r="C303" s="335" t="s">
        <v>653</v>
      </c>
      <c r="D303" s="86" t="s">
        <v>658</v>
      </c>
      <c r="E303" s="87" t="s">
        <v>659</v>
      </c>
      <c r="F303" s="273" t="s">
        <v>24</v>
      </c>
      <c r="G303" s="273">
        <v>6211500</v>
      </c>
      <c r="H303" s="282">
        <v>150000</v>
      </c>
      <c r="I303" s="132" t="s">
        <v>18</v>
      </c>
      <c r="J303" s="91" t="s">
        <v>655</v>
      </c>
      <c r="K303" s="4" t="str">
        <f t="shared" si="6"/>
        <v>2302639001700001</v>
      </c>
      <c r="L303" s="337"/>
      <c r="M303" s="337"/>
      <c r="N303" s="337"/>
      <c r="O303" s="337"/>
      <c r="P303" s="337"/>
      <c r="Q303" s="337"/>
      <c r="R303" s="337"/>
      <c r="S303" s="337"/>
      <c r="T303" s="337"/>
      <c r="U303" s="337"/>
      <c r="V303" s="337"/>
      <c r="W303" s="337"/>
      <c r="X303" s="337"/>
      <c r="Y303" s="337"/>
      <c r="Z303" s="337"/>
      <c r="AA303" s="337"/>
    </row>
    <row r="304" spans="1:27" ht="19.5" customHeight="1" x14ac:dyDescent="0.3">
      <c r="A304" s="84" t="s">
        <v>337</v>
      </c>
      <c r="B304" s="335" t="s">
        <v>652</v>
      </c>
      <c r="C304" s="335" t="s">
        <v>653</v>
      </c>
      <c r="D304" s="86" t="s">
        <v>660</v>
      </c>
      <c r="E304" s="87" t="s">
        <v>661</v>
      </c>
      <c r="F304" s="273" t="s">
        <v>24</v>
      </c>
      <c r="G304" s="273">
        <v>6211500</v>
      </c>
      <c r="H304" s="282">
        <v>130000</v>
      </c>
      <c r="I304" s="132" t="s">
        <v>18</v>
      </c>
      <c r="J304" s="91" t="s">
        <v>655</v>
      </c>
      <c r="K304" s="4" t="str">
        <f t="shared" si="6"/>
        <v>2302639001700001</v>
      </c>
      <c r="L304" s="337"/>
      <c r="M304" s="337"/>
      <c r="N304" s="337"/>
      <c r="O304" s="337"/>
      <c r="P304" s="337"/>
      <c r="Q304" s="337"/>
      <c r="R304" s="337"/>
      <c r="S304" s="337"/>
      <c r="T304" s="337"/>
      <c r="U304" s="337"/>
      <c r="V304" s="337"/>
      <c r="W304" s="337"/>
      <c r="X304" s="337"/>
      <c r="Y304" s="337"/>
      <c r="Z304" s="337"/>
      <c r="AA304" s="337"/>
    </row>
    <row r="305" spans="1:27" ht="19.5" customHeight="1" x14ac:dyDescent="0.3">
      <c r="A305" s="84" t="s">
        <v>337</v>
      </c>
      <c r="B305" s="335" t="s">
        <v>652</v>
      </c>
      <c r="C305" s="335" t="s">
        <v>653</v>
      </c>
      <c r="D305" s="86" t="s">
        <v>662</v>
      </c>
      <c r="E305" s="87" t="s">
        <v>663</v>
      </c>
      <c r="F305" s="273" t="s">
        <v>24</v>
      </c>
      <c r="G305" s="273">
        <v>6211500</v>
      </c>
      <c r="H305" s="282">
        <v>50000</v>
      </c>
      <c r="I305" s="132" t="s">
        <v>18</v>
      </c>
      <c r="J305" s="91" t="s">
        <v>655</v>
      </c>
      <c r="K305" s="4" t="str">
        <f t="shared" si="6"/>
        <v>2302639001700001</v>
      </c>
      <c r="L305" s="337"/>
      <c r="M305" s="337"/>
      <c r="N305" s="337"/>
      <c r="O305" s="337"/>
      <c r="P305" s="337"/>
      <c r="Q305" s="337"/>
      <c r="R305" s="337"/>
      <c r="S305" s="337"/>
      <c r="T305" s="337"/>
      <c r="U305" s="337"/>
      <c r="V305" s="337"/>
      <c r="W305" s="337"/>
      <c r="X305" s="337"/>
      <c r="Y305" s="337"/>
      <c r="Z305" s="337"/>
      <c r="AA305" s="337"/>
    </row>
    <row r="306" spans="1:27" ht="19.5" customHeight="1" x14ac:dyDescent="0.3">
      <c r="A306" s="84" t="s">
        <v>337</v>
      </c>
      <c r="B306" s="335" t="s">
        <v>652</v>
      </c>
      <c r="C306" s="335" t="s">
        <v>653</v>
      </c>
      <c r="D306" s="86" t="s">
        <v>664</v>
      </c>
      <c r="E306" s="87" t="s">
        <v>665</v>
      </c>
      <c r="F306" s="273" t="s">
        <v>24</v>
      </c>
      <c r="G306" s="273">
        <v>6211500</v>
      </c>
      <c r="H306" s="282">
        <v>48000</v>
      </c>
      <c r="I306" s="132" t="s">
        <v>18</v>
      </c>
      <c r="J306" s="91" t="s">
        <v>655</v>
      </c>
      <c r="K306" s="4" t="str">
        <f t="shared" si="6"/>
        <v>2302639001700001</v>
      </c>
      <c r="L306" s="337"/>
      <c r="M306" s="337"/>
      <c r="N306" s="337"/>
      <c r="O306" s="337"/>
      <c r="P306" s="337"/>
      <c r="Q306" s="337"/>
      <c r="R306" s="337"/>
      <c r="S306" s="337"/>
      <c r="T306" s="337"/>
      <c r="U306" s="337"/>
      <c r="V306" s="337"/>
      <c r="W306" s="337"/>
      <c r="X306" s="337"/>
      <c r="Y306" s="337"/>
      <c r="Z306" s="337"/>
      <c r="AA306" s="337"/>
    </row>
    <row r="307" spans="1:27" ht="19.5" customHeight="1" x14ac:dyDescent="0.3">
      <c r="A307" s="338" t="s">
        <v>337</v>
      </c>
      <c r="B307" s="339" t="s">
        <v>652</v>
      </c>
      <c r="C307" s="339" t="s">
        <v>653</v>
      </c>
      <c r="D307" s="340" t="s">
        <v>666</v>
      </c>
      <c r="E307" s="341" t="s">
        <v>667</v>
      </c>
      <c r="F307" s="342" t="s">
        <v>24</v>
      </c>
      <c r="G307" s="342">
        <v>6211500</v>
      </c>
      <c r="H307" s="343">
        <v>160000</v>
      </c>
      <c r="I307" s="344" t="s">
        <v>18</v>
      </c>
      <c r="J307" s="345" t="s">
        <v>655</v>
      </c>
      <c r="K307" s="4" t="str">
        <f t="shared" si="6"/>
        <v>2302639001700001</v>
      </c>
      <c r="L307" s="337"/>
      <c r="M307" s="337"/>
      <c r="N307" s="337"/>
      <c r="O307" s="337"/>
      <c r="P307" s="337"/>
      <c r="Q307" s="337"/>
      <c r="R307" s="337"/>
      <c r="S307" s="337"/>
      <c r="T307" s="337"/>
      <c r="U307" s="337"/>
      <c r="V307" s="337"/>
      <c r="W307" s="337"/>
      <c r="X307" s="337"/>
      <c r="Y307" s="337"/>
      <c r="Z307" s="337"/>
      <c r="AA307" s="337"/>
    </row>
    <row r="308" spans="1:27" ht="18.75" customHeight="1" x14ac:dyDescent="0.3">
      <c r="A308" s="117" t="s">
        <v>668</v>
      </c>
      <c r="B308" s="118" t="s">
        <v>669</v>
      </c>
      <c r="C308" s="118" t="s">
        <v>670</v>
      </c>
      <c r="D308" s="118"/>
      <c r="E308" s="119" t="s">
        <v>671</v>
      </c>
      <c r="F308" s="120"/>
      <c r="G308" s="120"/>
      <c r="H308" s="121"/>
      <c r="I308" s="122"/>
      <c r="J308" s="123"/>
      <c r="K308" s="4" t="str">
        <f t="shared" si="6"/>
        <v>2302639002</v>
      </c>
    </row>
    <row r="309" spans="1:27" ht="18.75" customHeight="1" x14ac:dyDescent="0.3">
      <c r="A309" s="32"/>
      <c r="B309" s="65"/>
      <c r="C309" s="65" t="s">
        <v>15</v>
      </c>
      <c r="D309" s="33"/>
      <c r="E309" s="34" t="s">
        <v>672</v>
      </c>
      <c r="F309" s="35"/>
      <c r="G309" s="35"/>
      <c r="H309" s="36"/>
      <c r="I309" s="37"/>
      <c r="J309" s="38"/>
      <c r="K309" s="4" t="str">
        <f t="shared" si="6"/>
        <v/>
      </c>
    </row>
    <row r="310" spans="1:27" ht="18.75" customHeight="1" x14ac:dyDescent="0.3">
      <c r="A310" s="32"/>
      <c r="B310" s="65"/>
      <c r="C310" s="65" t="s">
        <v>15</v>
      </c>
      <c r="D310" s="33"/>
      <c r="E310" s="34" t="s">
        <v>673</v>
      </c>
      <c r="F310" s="35"/>
      <c r="G310" s="35"/>
      <c r="H310" s="36">
        <f>H311+H315+H346+H354+H397+H412+H425</f>
        <v>59012000</v>
      </c>
      <c r="I310" s="37" t="s">
        <v>18</v>
      </c>
      <c r="J310" s="38"/>
      <c r="K310" s="4" t="str">
        <f t="shared" si="6"/>
        <v/>
      </c>
      <c r="L310" s="311">
        <v>89515700</v>
      </c>
    </row>
    <row r="311" spans="1:27" ht="18.75" customHeight="1" x14ac:dyDescent="0.3">
      <c r="A311" s="346" t="s">
        <v>668</v>
      </c>
      <c r="B311" s="347" t="s">
        <v>674</v>
      </c>
      <c r="C311" s="347" t="s">
        <v>675</v>
      </c>
      <c r="D311" s="49"/>
      <c r="E311" s="51" t="s">
        <v>326</v>
      </c>
      <c r="F311" s="52" t="s">
        <v>331</v>
      </c>
      <c r="G311" s="52" t="s">
        <v>344</v>
      </c>
      <c r="H311" s="75">
        <f>SUM(H312:H314)</f>
        <v>6340200</v>
      </c>
      <c r="I311" s="82" t="s">
        <v>18</v>
      </c>
      <c r="J311" s="83"/>
      <c r="K311" s="4" t="str">
        <f t="shared" si="6"/>
        <v>2302639002000000</v>
      </c>
    </row>
    <row r="312" spans="1:27" ht="19.5" customHeight="1" x14ac:dyDescent="0.3">
      <c r="A312" s="348" t="s">
        <v>668</v>
      </c>
      <c r="B312" s="349" t="s">
        <v>674</v>
      </c>
      <c r="C312" s="349" t="s">
        <v>675</v>
      </c>
      <c r="D312" s="86" t="s">
        <v>676</v>
      </c>
      <c r="E312" s="87" t="s">
        <v>677</v>
      </c>
      <c r="F312" s="273" t="s">
        <v>331</v>
      </c>
      <c r="G312" s="273" t="s">
        <v>347</v>
      </c>
      <c r="H312" s="89">
        <v>3201700</v>
      </c>
      <c r="I312" s="132" t="s">
        <v>18</v>
      </c>
      <c r="J312" s="91" t="s">
        <v>109</v>
      </c>
      <c r="K312" s="4" t="str">
        <f t="shared" si="6"/>
        <v>2302639002000000</v>
      </c>
    </row>
    <row r="313" spans="1:27" ht="21" customHeight="1" x14ac:dyDescent="0.3">
      <c r="A313" s="348" t="s">
        <v>668</v>
      </c>
      <c r="B313" s="349" t="s">
        <v>674</v>
      </c>
      <c r="C313" s="349" t="s">
        <v>675</v>
      </c>
      <c r="D313" s="86" t="s">
        <v>678</v>
      </c>
      <c r="E313" s="87" t="s">
        <v>679</v>
      </c>
      <c r="F313" s="273" t="s">
        <v>331</v>
      </c>
      <c r="G313" s="273" t="s">
        <v>344</v>
      </c>
      <c r="H313" s="89">
        <v>2819500</v>
      </c>
      <c r="I313" s="350" t="s">
        <v>18</v>
      </c>
      <c r="J313" s="91" t="s">
        <v>680</v>
      </c>
      <c r="K313" s="4" t="str">
        <f t="shared" si="6"/>
        <v>2302639002000000</v>
      </c>
    </row>
    <row r="314" spans="1:27" ht="43.5" x14ac:dyDescent="0.3">
      <c r="A314" s="348" t="s">
        <v>668</v>
      </c>
      <c r="B314" s="349" t="s">
        <v>674</v>
      </c>
      <c r="C314" s="349" t="s">
        <v>675</v>
      </c>
      <c r="D314" s="86" t="s">
        <v>681</v>
      </c>
      <c r="E314" s="87" t="s">
        <v>682</v>
      </c>
      <c r="F314" s="88" t="s">
        <v>331</v>
      </c>
      <c r="G314" s="88" t="s">
        <v>344</v>
      </c>
      <c r="H314" s="283">
        <v>319000</v>
      </c>
      <c r="I314" s="351" t="s">
        <v>18</v>
      </c>
      <c r="J314" s="91" t="s">
        <v>680</v>
      </c>
      <c r="K314" s="4" t="str">
        <f t="shared" si="6"/>
        <v>2302639002000000</v>
      </c>
    </row>
    <row r="315" spans="1:27" s="99" customFormat="1" ht="18.75" customHeight="1" x14ac:dyDescent="0.3">
      <c r="A315" s="352" t="s">
        <v>668</v>
      </c>
      <c r="B315" s="353" t="s">
        <v>674</v>
      </c>
      <c r="C315" s="353" t="s">
        <v>675</v>
      </c>
      <c r="D315" s="308"/>
      <c r="E315" s="274" t="s">
        <v>326</v>
      </c>
      <c r="F315" s="275" t="s">
        <v>331</v>
      </c>
      <c r="G315" s="275" t="s">
        <v>344</v>
      </c>
      <c r="H315" s="276">
        <f>SUM(H316:H345)</f>
        <v>1120350</v>
      </c>
      <c r="I315" s="90" t="s">
        <v>18</v>
      </c>
      <c r="J315" s="98" t="s">
        <v>62</v>
      </c>
      <c r="K315" s="4" t="str">
        <f t="shared" si="6"/>
        <v>2302639002000000</v>
      </c>
    </row>
    <row r="316" spans="1:27" ht="18.75" customHeight="1" x14ac:dyDescent="0.3">
      <c r="A316" s="348" t="s">
        <v>668</v>
      </c>
      <c r="B316" s="349" t="s">
        <v>674</v>
      </c>
      <c r="C316" s="349" t="s">
        <v>675</v>
      </c>
      <c r="D316" s="86" t="s">
        <v>683</v>
      </c>
      <c r="E316" s="87" t="s">
        <v>684</v>
      </c>
      <c r="F316" s="273" t="s">
        <v>331</v>
      </c>
      <c r="G316" s="297" t="s">
        <v>344</v>
      </c>
      <c r="H316" s="283">
        <v>227520</v>
      </c>
      <c r="I316" s="132" t="s">
        <v>18</v>
      </c>
      <c r="J316" s="91" t="s">
        <v>62</v>
      </c>
      <c r="K316" s="4" t="str">
        <f t="shared" si="6"/>
        <v>2302639002000000</v>
      </c>
    </row>
    <row r="317" spans="1:27" ht="18.75" customHeight="1" x14ac:dyDescent="0.3">
      <c r="A317" s="354" t="s">
        <v>668</v>
      </c>
      <c r="B317" s="355" t="s">
        <v>674</v>
      </c>
      <c r="C317" s="355" t="s">
        <v>675</v>
      </c>
      <c r="D317" s="111" t="s">
        <v>685</v>
      </c>
      <c r="E317" s="112" t="s">
        <v>686</v>
      </c>
      <c r="F317" s="298" t="s">
        <v>331</v>
      </c>
      <c r="G317" s="299" t="s">
        <v>344</v>
      </c>
      <c r="H317" s="356">
        <v>22320</v>
      </c>
      <c r="I317" s="115" t="s">
        <v>18</v>
      </c>
      <c r="J317" s="116" t="s">
        <v>62</v>
      </c>
      <c r="K317" s="4" t="str">
        <f t="shared" si="6"/>
        <v>2302639002000000</v>
      </c>
    </row>
    <row r="318" spans="1:27" ht="18.75" customHeight="1" x14ac:dyDescent="0.3">
      <c r="A318" s="357" t="s">
        <v>668</v>
      </c>
      <c r="B318" s="358" t="s">
        <v>674</v>
      </c>
      <c r="C318" s="358" t="s">
        <v>675</v>
      </c>
      <c r="D318" s="163" t="s">
        <v>687</v>
      </c>
      <c r="E318" s="164" t="s">
        <v>688</v>
      </c>
      <c r="F318" s="303" t="s">
        <v>331</v>
      </c>
      <c r="G318" s="304" t="s">
        <v>344</v>
      </c>
      <c r="H318" s="305">
        <v>40000</v>
      </c>
      <c r="I318" s="224" t="s">
        <v>18</v>
      </c>
      <c r="J318" s="166" t="s">
        <v>62</v>
      </c>
      <c r="K318" s="4" t="str">
        <f t="shared" si="6"/>
        <v>2302639002000000</v>
      </c>
    </row>
    <row r="319" spans="1:27" ht="18.75" customHeight="1" x14ac:dyDescent="0.3">
      <c r="A319" s="348" t="s">
        <v>668</v>
      </c>
      <c r="B319" s="349" t="s">
        <v>674</v>
      </c>
      <c r="C319" s="349" t="s">
        <v>675</v>
      </c>
      <c r="D319" s="86" t="s">
        <v>689</v>
      </c>
      <c r="E319" s="87" t="s">
        <v>690</v>
      </c>
      <c r="F319" s="273" t="s">
        <v>331</v>
      </c>
      <c r="G319" s="297" t="s">
        <v>344</v>
      </c>
      <c r="H319" s="234">
        <v>20000</v>
      </c>
      <c r="I319" s="132" t="s">
        <v>18</v>
      </c>
      <c r="J319" s="91" t="s">
        <v>62</v>
      </c>
      <c r="K319" s="4" t="str">
        <f t="shared" si="6"/>
        <v>2302639002000000</v>
      </c>
    </row>
    <row r="320" spans="1:27" ht="43.5" x14ac:dyDescent="0.3">
      <c r="A320" s="348" t="s">
        <v>668</v>
      </c>
      <c r="B320" s="349" t="s">
        <v>674</v>
      </c>
      <c r="C320" s="349" t="s">
        <v>675</v>
      </c>
      <c r="D320" s="86" t="s">
        <v>691</v>
      </c>
      <c r="E320" s="87" t="s">
        <v>692</v>
      </c>
      <c r="F320" s="273" t="s">
        <v>331</v>
      </c>
      <c r="G320" s="297" t="s">
        <v>344</v>
      </c>
      <c r="H320" s="234">
        <v>30000</v>
      </c>
      <c r="I320" s="132" t="s">
        <v>18</v>
      </c>
      <c r="J320" s="91" t="s">
        <v>62</v>
      </c>
      <c r="K320" s="4" t="str">
        <f t="shared" si="6"/>
        <v>2302639002000000</v>
      </c>
    </row>
    <row r="321" spans="1:11" ht="43.5" x14ac:dyDescent="0.3">
      <c r="A321" s="348" t="s">
        <v>668</v>
      </c>
      <c r="B321" s="349" t="s">
        <v>674</v>
      </c>
      <c r="C321" s="349" t="s">
        <v>675</v>
      </c>
      <c r="D321" s="86" t="s">
        <v>693</v>
      </c>
      <c r="E321" s="87" t="s">
        <v>694</v>
      </c>
      <c r="F321" s="273" t="s">
        <v>331</v>
      </c>
      <c r="G321" s="297" t="s">
        <v>344</v>
      </c>
      <c r="H321" s="234">
        <v>27000</v>
      </c>
      <c r="I321" s="132" t="s">
        <v>18</v>
      </c>
      <c r="J321" s="91" t="s">
        <v>62</v>
      </c>
      <c r="K321" s="4" t="str">
        <f t="shared" si="6"/>
        <v>2302639002000000</v>
      </c>
    </row>
    <row r="322" spans="1:11" ht="18.75" customHeight="1" x14ac:dyDescent="0.3">
      <c r="A322" s="348" t="s">
        <v>668</v>
      </c>
      <c r="B322" s="349" t="s">
        <v>674</v>
      </c>
      <c r="C322" s="349" t="s">
        <v>675</v>
      </c>
      <c r="D322" s="86" t="s">
        <v>695</v>
      </c>
      <c r="E322" s="87" t="s">
        <v>696</v>
      </c>
      <c r="F322" s="273" t="s">
        <v>331</v>
      </c>
      <c r="G322" s="297" t="s">
        <v>344</v>
      </c>
      <c r="H322" s="234">
        <v>30640</v>
      </c>
      <c r="I322" s="132" t="s">
        <v>18</v>
      </c>
      <c r="J322" s="91" t="s">
        <v>62</v>
      </c>
      <c r="K322" s="4" t="str">
        <f t="shared" si="6"/>
        <v>2302639002000000</v>
      </c>
    </row>
    <row r="323" spans="1:11" ht="18.75" customHeight="1" x14ac:dyDescent="0.3">
      <c r="A323" s="348" t="s">
        <v>668</v>
      </c>
      <c r="B323" s="349" t="s">
        <v>674</v>
      </c>
      <c r="C323" s="349" t="s">
        <v>675</v>
      </c>
      <c r="D323" s="86" t="s">
        <v>697</v>
      </c>
      <c r="E323" s="87" t="s">
        <v>698</v>
      </c>
      <c r="F323" s="273" t="s">
        <v>331</v>
      </c>
      <c r="G323" s="297" t="s">
        <v>344</v>
      </c>
      <c r="H323" s="234">
        <v>40000</v>
      </c>
      <c r="I323" s="132" t="s">
        <v>18</v>
      </c>
      <c r="J323" s="91" t="s">
        <v>62</v>
      </c>
      <c r="K323" s="4" t="str">
        <f t="shared" si="6"/>
        <v>2302639002000000</v>
      </c>
    </row>
    <row r="324" spans="1:11" ht="18.75" customHeight="1" x14ac:dyDescent="0.3">
      <c r="A324" s="348" t="s">
        <v>668</v>
      </c>
      <c r="B324" s="349" t="s">
        <v>674</v>
      </c>
      <c r="C324" s="349" t="s">
        <v>675</v>
      </c>
      <c r="D324" s="86" t="s">
        <v>699</v>
      </c>
      <c r="E324" s="87" t="s">
        <v>700</v>
      </c>
      <c r="F324" s="273" t="s">
        <v>331</v>
      </c>
      <c r="G324" s="297" t="s">
        <v>344</v>
      </c>
      <c r="H324" s="234">
        <v>30000</v>
      </c>
      <c r="I324" s="132" t="s">
        <v>18</v>
      </c>
      <c r="J324" s="91" t="s">
        <v>62</v>
      </c>
      <c r="K324" s="4" t="str">
        <f t="shared" si="6"/>
        <v>2302639002000000</v>
      </c>
    </row>
    <row r="325" spans="1:11" ht="18.75" customHeight="1" x14ac:dyDescent="0.3">
      <c r="A325" s="348" t="s">
        <v>668</v>
      </c>
      <c r="B325" s="349" t="s">
        <v>674</v>
      </c>
      <c r="C325" s="349" t="s">
        <v>675</v>
      </c>
      <c r="D325" s="86" t="s">
        <v>701</v>
      </c>
      <c r="E325" s="87" t="s">
        <v>702</v>
      </c>
      <c r="F325" s="273" t="s">
        <v>331</v>
      </c>
      <c r="G325" s="297" t="s">
        <v>344</v>
      </c>
      <c r="H325" s="234">
        <v>35000</v>
      </c>
      <c r="I325" s="132" t="s">
        <v>18</v>
      </c>
      <c r="J325" s="91" t="s">
        <v>62</v>
      </c>
      <c r="K325" s="4" t="str">
        <f t="shared" si="6"/>
        <v>2302639002000000</v>
      </c>
    </row>
    <row r="326" spans="1:11" ht="18.75" customHeight="1" x14ac:dyDescent="0.3">
      <c r="A326" s="348" t="s">
        <v>668</v>
      </c>
      <c r="B326" s="349" t="s">
        <v>674</v>
      </c>
      <c r="C326" s="349" t="s">
        <v>675</v>
      </c>
      <c r="D326" s="86" t="s">
        <v>703</v>
      </c>
      <c r="E326" s="87" t="s">
        <v>704</v>
      </c>
      <c r="F326" s="273" t="s">
        <v>331</v>
      </c>
      <c r="G326" s="297" t="s">
        <v>344</v>
      </c>
      <c r="H326" s="234">
        <v>82720</v>
      </c>
      <c r="I326" s="132" t="s">
        <v>18</v>
      </c>
      <c r="J326" s="91" t="s">
        <v>62</v>
      </c>
      <c r="K326" s="4" t="str">
        <f t="shared" si="6"/>
        <v>2302639002000000</v>
      </c>
    </row>
    <row r="327" spans="1:11" ht="18.75" customHeight="1" x14ac:dyDescent="0.3">
      <c r="A327" s="348" t="s">
        <v>668</v>
      </c>
      <c r="B327" s="349" t="s">
        <v>674</v>
      </c>
      <c r="C327" s="349" t="s">
        <v>675</v>
      </c>
      <c r="D327" s="86" t="s">
        <v>705</v>
      </c>
      <c r="E327" s="87" t="s">
        <v>706</v>
      </c>
      <c r="F327" s="273" t="s">
        <v>331</v>
      </c>
      <c r="G327" s="297" t="s">
        <v>344</v>
      </c>
      <c r="H327" s="234">
        <v>10000</v>
      </c>
      <c r="I327" s="132" t="s">
        <v>18</v>
      </c>
      <c r="J327" s="91" t="s">
        <v>62</v>
      </c>
      <c r="K327" s="4" t="str">
        <f t="shared" si="6"/>
        <v>2302639002000000</v>
      </c>
    </row>
    <row r="328" spans="1:11" ht="18.75" customHeight="1" x14ac:dyDescent="0.3">
      <c r="A328" s="348" t="s">
        <v>668</v>
      </c>
      <c r="B328" s="349" t="s">
        <v>674</v>
      </c>
      <c r="C328" s="349" t="s">
        <v>675</v>
      </c>
      <c r="D328" s="86" t="s">
        <v>707</v>
      </c>
      <c r="E328" s="225" t="s">
        <v>708</v>
      </c>
      <c r="F328" s="273" t="s">
        <v>331</v>
      </c>
      <c r="G328" s="297" t="s">
        <v>344</v>
      </c>
      <c r="H328" s="234"/>
      <c r="I328" s="132" t="s">
        <v>18</v>
      </c>
      <c r="J328" s="91" t="s">
        <v>62</v>
      </c>
      <c r="K328" s="4" t="str">
        <f t="shared" si="6"/>
        <v>2302639002000000</v>
      </c>
    </row>
    <row r="329" spans="1:11" ht="18.75" customHeight="1" x14ac:dyDescent="0.3">
      <c r="A329" s="348" t="s">
        <v>668</v>
      </c>
      <c r="B329" s="349" t="s">
        <v>674</v>
      </c>
      <c r="C329" s="349" t="s">
        <v>675</v>
      </c>
      <c r="D329" s="86" t="s">
        <v>709</v>
      </c>
      <c r="E329" s="87" t="s">
        <v>710</v>
      </c>
      <c r="F329" s="273" t="s">
        <v>331</v>
      </c>
      <c r="G329" s="297" t="s">
        <v>344</v>
      </c>
      <c r="H329" s="234">
        <v>9400</v>
      </c>
      <c r="I329" s="132" t="s">
        <v>18</v>
      </c>
      <c r="J329" s="91" t="s">
        <v>62</v>
      </c>
      <c r="K329" s="4" t="str">
        <f t="shared" si="6"/>
        <v>2302639002000000</v>
      </c>
    </row>
    <row r="330" spans="1:11" ht="18.75" customHeight="1" x14ac:dyDescent="0.3">
      <c r="A330" s="348" t="s">
        <v>668</v>
      </c>
      <c r="B330" s="349" t="s">
        <v>674</v>
      </c>
      <c r="C330" s="349" t="s">
        <v>675</v>
      </c>
      <c r="D330" s="86" t="s">
        <v>711</v>
      </c>
      <c r="E330" s="87" t="s">
        <v>712</v>
      </c>
      <c r="F330" s="273" t="s">
        <v>331</v>
      </c>
      <c r="G330" s="297" t="s">
        <v>344</v>
      </c>
      <c r="H330" s="283">
        <v>30800</v>
      </c>
      <c r="I330" s="132" t="s">
        <v>18</v>
      </c>
      <c r="J330" s="91" t="s">
        <v>62</v>
      </c>
      <c r="K330" s="4" t="str">
        <f t="shared" si="6"/>
        <v>2302639002000000</v>
      </c>
    </row>
    <row r="331" spans="1:11" ht="43.5" x14ac:dyDescent="0.3">
      <c r="A331" s="348" t="s">
        <v>668</v>
      </c>
      <c r="B331" s="349" t="s">
        <v>674</v>
      </c>
      <c r="C331" s="349" t="s">
        <v>675</v>
      </c>
      <c r="D331" s="86" t="s">
        <v>713</v>
      </c>
      <c r="E331" s="87" t="s">
        <v>714</v>
      </c>
      <c r="F331" s="273" t="s">
        <v>331</v>
      </c>
      <c r="G331" s="297" t="s">
        <v>344</v>
      </c>
      <c r="H331" s="234">
        <v>41840</v>
      </c>
      <c r="I331" s="132" t="s">
        <v>18</v>
      </c>
      <c r="J331" s="91" t="s">
        <v>62</v>
      </c>
      <c r="K331" s="4" t="str">
        <f t="shared" si="6"/>
        <v>2302639002000000</v>
      </c>
    </row>
    <row r="332" spans="1:11" ht="18.75" customHeight="1" x14ac:dyDescent="0.3">
      <c r="A332" s="348" t="s">
        <v>668</v>
      </c>
      <c r="B332" s="349" t="s">
        <v>674</v>
      </c>
      <c r="C332" s="349" t="s">
        <v>675</v>
      </c>
      <c r="D332" s="86" t="s">
        <v>715</v>
      </c>
      <c r="E332" s="87" t="s">
        <v>716</v>
      </c>
      <c r="F332" s="273" t="s">
        <v>331</v>
      </c>
      <c r="G332" s="297" t="s">
        <v>344</v>
      </c>
      <c r="H332" s="234">
        <v>50000</v>
      </c>
      <c r="I332" s="132" t="s">
        <v>18</v>
      </c>
      <c r="J332" s="91" t="s">
        <v>62</v>
      </c>
      <c r="K332" s="4" t="str">
        <f t="shared" si="6"/>
        <v>2302639002000000</v>
      </c>
    </row>
    <row r="333" spans="1:11" ht="18.75" customHeight="1" x14ac:dyDescent="0.3">
      <c r="A333" s="348" t="s">
        <v>668</v>
      </c>
      <c r="B333" s="349" t="s">
        <v>674</v>
      </c>
      <c r="C333" s="349" t="s">
        <v>675</v>
      </c>
      <c r="D333" s="86" t="s">
        <v>717</v>
      </c>
      <c r="E333" s="87" t="s">
        <v>718</v>
      </c>
      <c r="F333" s="273" t="s">
        <v>331</v>
      </c>
      <c r="G333" s="297" t="s">
        <v>344</v>
      </c>
      <c r="H333" s="234">
        <v>16000</v>
      </c>
      <c r="I333" s="132" t="s">
        <v>18</v>
      </c>
      <c r="J333" s="91" t="s">
        <v>62</v>
      </c>
      <c r="K333" s="4" t="str">
        <f t="shared" si="6"/>
        <v>2302639002000000</v>
      </c>
    </row>
    <row r="334" spans="1:11" ht="43.5" x14ac:dyDescent="0.3">
      <c r="A334" s="348" t="s">
        <v>668</v>
      </c>
      <c r="B334" s="349" t="s">
        <v>674</v>
      </c>
      <c r="C334" s="349" t="s">
        <v>675</v>
      </c>
      <c r="D334" s="86" t="s">
        <v>719</v>
      </c>
      <c r="E334" s="87" t="s">
        <v>720</v>
      </c>
      <c r="F334" s="273" t="s">
        <v>331</v>
      </c>
      <c r="G334" s="297" t="s">
        <v>344</v>
      </c>
      <c r="H334" s="234">
        <v>63240</v>
      </c>
      <c r="I334" s="132" t="s">
        <v>18</v>
      </c>
      <c r="J334" s="91" t="s">
        <v>62</v>
      </c>
      <c r="K334" s="4" t="str">
        <f t="shared" si="6"/>
        <v>2302639002000000</v>
      </c>
    </row>
    <row r="335" spans="1:11" ht="18.75" customHeight="1" x14ac:dyDescent="0.3">
      <c r="A335" s="348" t="s">
        <v>668</v>
      </c>
      <c r="B335" s="349" t="s">
        <v>674</v>
      </c>
      <c r="C335" s="349" t="s">
        <v>675</v>
      </c>
      <c r="D335" s="86" t="s">
        <v>721</v>
      </c>
      <c r="E335" s="87" t="s">
        <v>722</v>
      </c>
      <c r="F335" s="273" t="s">
        <v>331</v>
      </c>
      <c r="G335" s="297" t="s">
        <v>344</v>
      </c>
      <c r="H335" s="234">
        <v>10360</v>
      </c>
      <c r="I335" s="132" t="s">
        <v>18</v>
      </c>
      <c r="J335" s="91" t="s">
        <v>62</v>
      </c>
      <c r="K335" s="4" t="str">
        <f t="shared" si="6"/>
        <v>2302639002000000</v>
      </c>
    </row>
    <row r="336" spans="1:11" ht="43.5" x14ac:dyDescent="0.3">
      <c r="A336" s="348" t="s">
        <v>668</v>
      </c>
      <c r="B336" s="349" t="s">
        <v>674</v>
      </c>
      <c r="C336" s="349" t="s">
        <v>675</v>
      </c>
      <c r="D336" s="86" t="s">
        <v>723</v>
      </c>
      <c r="E336" s="87" t="s">
        <v>724</v>
      </c>
      <c r="F336" s="273" t="s">
        <v>331</v>
      </c>
      <c r="G336" s="297" t="s">
        <v>344</v>
      </c>
      <c r="H336" s="234">
        <v>26320</v>
      </c>
      <c r="I336" s="132" t="s">
        <v>18</v>
      </c>
      <c r="J336" s="91" t="s">
        <v>62</v>
      </c>
      <c r="K336" s="4" t="str">
        <f t="shared" si="6"/>
        <v>2302639002000000</v>
      </c>
    </row>
    <row r="337" spans="1:11" ht="43.5" x14ac:dyDescent="0.3">
      <c r="A337" s="348" t="s">
        <v>668</v>
      </c>
      <c r="B337" s="349" t="s">
        <v>674</v>
      </c>
      <c r="C337" s="349" t="s">
        <v>675</v>
      </c>
      <c r="D337" s="86" t="s">
        <v>725</v>
      </c>
      <c r="E337" s="87" t="s">
        <v>726</v>
      </c>
      <c r="F337" s="273" t="s">
        <v>331</v>
      </c>
      <c r="G337" s="297" t="s">
        <v>344</v>
      </c>
      <c r="H337" s="234">
        <v>11550</v>
      </c>
      <c r="I337" s="132" t="s">
        <v>18</v>
      </c>
      <c r="J337" s="91" t="s">
        <v>62</v>
      </c>
      <c r="K337" s="4" t="str">
        <f t="shared" si="6"/>
        <v>2302639002000000</v>
      </c>
    </row>
    <row r="338" spans="1:11" ht="18.75" customHeight="1" x14ac:dyDescent="0.3">
      <c r="A338" s="348" t="s">
        <v>668</v>
      </c>
      <c r="B338" s="349" t="s">
        <v>674</v>
      </c>
      <c r="C338" s="349" t="s">
        <v>675</v>
      </c>
      <c r="D338" s="86" t="s">
        <v>727</v>
      </c>
      <c r="E338" s="87" t="s">
        <v>728</v>
      </c>
      <c r="F338" s="273" t="s">
        <v>331</v>
      </c>
      <c r="G338" s="297" t="s">
        <v>344</v>
      </c>
      <c r="H338" s="234">
        <v>51460</v>
      </c>
      <c r="I338" s="132" t="s">
        <v>18</v>
      </c>
      <c r="J338" s="91" t="s">
        <v>62</v>
      </c>
      <c r="K338" s="4" t="str">
        <f t="shared" si="6"/>
        <v>2302639002000000</v>
      </c>
    </row>
    <row r="339" spans="1:11" ht="18.75" customHeight="1" x14ac:dyDescent="0.3">
      <c r="A339" s="348" t="s">
        <v>668</v>
      </c>
      <c r="B339" s="349" t="s">
        <v>674</v>
      </c>
      <c r="C339" s="349" t="s">
        <v>675</v>
      </c>
      <c r="D339" s="86" t="s">
        <v>729</v>
      </c>
      <c r="E339" s="87" t="s">
        <v>730</v>
      </c>
      <c r="F339" s="273" t="s">
        <v>331</v>
      </c>
      <c r="G339" s="297" t="s">
        <v>344</v>
      </c>
      <c r="H339" s="234">
        <v>24420</v>
      </c>
      <c r="I339" s="132" t="s">
        <v>18</v>
      </c>
      <c r="J339" s="91" t="s">
        <v>62</v>
      </c>
      <c r="K339" s="4" t="str">
        <f t="shared" si="6"/>
        <v>2302639002000000</v>
      </c>
    </row>
    <row r="340" spans="1:11" ht="18.75" customHeight="1" x14ac:dyDescent="0.3">
      <c r="A340" s="348" t="s">
        <v>668</v>
      </c>
      <c r="B340" s="349" t="s">
        <v>674</v>
      </c>
      <c r="C340" s="349" t="s">
        <v>675</v>
      </c>
      <c r="D340" s="86" t="s">
        <v>731</v>
      </c>
      <c r="E340" s="87" t="s">
        <v>732</v>
      </c>
      <c r="F340" s="273" t="s">
        <v>331</v>
      </c>
      <c r="G340" s="297" t="s">
        <v>344</v>
      </c>
      <c r="H340" s="234">
        <v>29400</v>
      </c>
      <c r="I340" s="132" t="s">
        <v>18</v>
      </c>
      <c r="J340" s="91" t="s">
        <v>62</v>
      </c>
      <c r="K340" s="4" t="str">
        <f t="shared" si="6"/>
        <v>2302639002000000</v>
      </c>
    </row>
    <row r="341" spans="1:11" ht="18.75" customHeight="1" x14ac:dyDescent="0.3">
      <c r="A341" s="348" t="s">
        <v>668</v>
      </c>
      <c r="B341" s="349" t="s">
        <v>674</v>
      </c>
      <c r="C341" s="349" t="s">
        <v>675</v>
      </c>
      <c r="D341" s="86" t="s">
        <v>733</v>
      </c>
      <c r="E341" s="87" t="s">
        <v>734</v>
      </c>
      <c r="F341" s="273" t="s">
        <v>331</v>
      </c>
      <c r="G341" s="297" t="s">
        <v>344</v>
      </c>
      <c r="H341" s="234">
        <v>20000</v>
      </c>
      <c r="I341" s="132" t="s">
        <v>18</v>
      </c>
      <c r="J341" s="91" t="s">
        <v>62</v>
      </c>
      <c r="K341" s="4" t="str">
        <f t="shared" si="6"/>
        <v>2302639002000000</v>
      </c>
    </row>
    <row r="342" spans="1:11" ht="18.75" customHeight="1" x14ac:dyDescent="0.3">
      <c r="A342" s="348" t="s">
        <v>668</v>
      </c>
      <c r="B342" s="349" t="s">
        <v>674</v>
      </c>
      <c r="C342" s="349" t="s">
        <v>675</v>
      </c>
      <c r="D342" s="86" t="s">
        <v>735</v>
      </c>
      <c r="E342" s="87" t="s">
        <v>736</v>
      </c>
      <c r="F342" s="273" t="s">
        <v>331</v>
      </c>
      <c r="G342" s="297" t="s">
        <v>344</v>
      </c>
      <c r="H342" s="234">
        <v>35000</v>
      </c>
      <c r="I342" s="132" t="s">
        <v>18</v>
      </c>
      <c r="J342" s="91" t="s">
        <v>62</v>
      </c>
      <c r="K342" s="4" t="str">
        <f t="shared" si="6"/>
        <v>2302639002000000</v>
      </c>
    </row>
    <row r="343" spans="1:11" ht="18.75" customHeight="1" x14ac:dyDescent="0.3">
      <c r="A343" s="348" t="s">
        <v>668</v>
      </c>
      <c r="B343" s="349" t="s">
        <v>674</v>
      </c>
      <c r="C343" s="349" t="s">
        <v>675</v>
      </c>
      <c r="D343" s="86" t="s">
        <v>737</v>
      </c>
      <c r="E343" s="87" t="s">
        <v>738</v>
      </c>
      <c r="F343" s="273" t="s">
        <v>331</v>
      </c>
      <c r="G343" s="297" t="s">
        <v>344</v>
      </c>
      <c r="H343" s="234">
        <v>50000</v>
      </c>
      <c r="I343" s="132" t="s">
        <v>18</v>
      </c>
      <c r="J343" s="91" t="s">
        <v>62</v>
      </c>
      <c r="K343" s="4" t="str">
        <f t="shared" si="6"/>
        <v>2302639002000000</v>
      </c>
    </row>
    <row r="344" spans="1:11" ht="18.75" customHeight="1" x14ac:dyDescent="0.3">
      <c r="A344" s="348" t="s">
        <v>668</v>
      </c>
      <c r="B344" s="349" t="s">
        <v>674</v>
      </c>
      <c r="C344" s="349" t="s">
        <v>675</v>
      </c>
      <c r="D344" s="86" t="s">
        <v>739</v>
      </c>
      <c r="E344" s="87" t="s">
        <v>740</v>
      </c>
      <c r="F344" s="273" t="s">
        <v>331</v>
      </c>
      <c r="G344" s="297" t="s">
        <v>344</v>
      </c>
      <c r="H344" s="234">
        <v>45360</v>
      </c>
      <c r="I344" s="132" t="s">
        <v>18</v>
      </c>
      <c r="J344" s="91" t="s">
        <v>62</v>
      </c>
      <c r="K344" s="4" t="str">
        <f t="shared" si="6"/>
        <v>2302639002000000</v>
      </c>
    </row>
    <row r="345" spans="1:11" ht="18.75" customHeight="1" x14ac:dyDescent="0.3">
      <c r="A345" s="348" t="s">
        <v>668</v>
      </c>
      <c r="B345" s="349" t="s">
        <v>674</v>
      </c>
      <c r="C345" s="349" t="s">
        <v>675</v>
      </c>
      <c r="D345" s="86" t="s">
        <v>741</v>
      </c>
      <c r="E345" s="87" t="s">
        <v>742</v>
      </c>
      <c r="F345" s="273" t="s">
        <v>331</v>
      </c>
      <c r="G345" s="297" t="s">
        <v>344</v>
      </c>
      <c r="H345" s="234">
        <v>10000</v>
      </c>
      <c r="I345" s="132" t="s">
        <v>18</v>
      </c>
      <c r="J345" s="91" t="s">
        <v>62</v>
      </c>
      <c r="K345" s="4" t="str">
        <f t="shared" si="6"/>
        <v>2302639002000000</v>
      </c>
    </row>
    <row r="346" spans="1:11" s="99" customFormat="1" ht="18.75" customHeight="1" x14ac:dyDescent="0.3">
      <c r="A346" s="352" t="s">
        <v>668</v>
      </c>
      <c r="B346" s="353" t="s">
        <v>674</v>
      </c>
      <c r="C346" s="353" t="s">
        <v>675</v>
      </c>
      <c r="D346" s="93"/>
      <c r="E346" s="274" t="s">
        <v>326</v>
      </c>
      <c r="F346" s="275" t="s">
        <v>331</v>
      </c>
      <c r="G346" s="296" t="s">
        <v>344</v>
      </c>
      <c r="H346" s="276">
        <f>SUM(H347:H353)</f>
        <v>1323700</v>
      </c>
      <c r="I346" s="90" t="s">
        <v>18</v>
      </c>
      <c r="J346" s="98" t="s">
        <v>47</v>
      </c>
      <c r="K346" s="4" t="str">
        <f t="shared" si="6"/>
        <v>2302639002000000</v>
      </c>
    </row>
    <row r="347" spans="1:11" ht="18.75" customHeight="1" x14ac:dyDescent="0.3">
      <c r="A347" s="348" t="s">
        <v>668</v>
      </c>
      <c r="B347" s="349" t="s">
        <v>674</v>
      </c>
      <c r="C347" s="349" t="s">
        <v>675</v>
      </c>
      <c r="D347" s="86" t="s">
        <v>743</v>
      </c>
      <c r="E347" s="87" t="s">
        <v>744</v>
      </c>
      <c r="F347" s="273" t="s">
        <v>331</v>
      </c>
      <c r="G347" s="297" t="s">
        <v>344</v>
      </c>
      <c r="H347" s="359">
        <v>1068700</v>
      </c>
      <c r="I347" s="132" t="s">
        <v>18</v>
      </c>
      <c r="J347" s="91" t="s">
        <v>47</v>
      </c>
      <c r="K347" s="4" t="str">
        <f t="shared" si="6"/>
        <v>2302639002000000</v>
      </c>
    </row>
    <row r="348" spans="1:11" ht="18.75" customHeight="1" x14ac:dyDescent="0.3">
      <c r="A348" s="348" t="s">
        <v>668</v>
      </c>
      <c r="B348" s="349" t="s">
        <v>674</v>
      </c>
      <c r="C348" s="349" t="s">
        <v>675</v>
      </c>
      <c r="D348" s="86" t="s">
        <v>745</v>
      </c>
      <c r="E348" s="87" t="s">
        <v>746</v>
      </c>
      <c r="F348" s="273" t="s">
        <v>331</v>
      </c>
      <c r="G348" s="297" t="s">
        <v>344</v>
      </c>
      <c r="H348" s="359">
        <v>25000</v>
      </c>
      <c r="I348" s="132" t="s">
        <v>18</v>
      </c>
      <c r="J348" s="91" t="s">
        <v>47</v>
      </c>
      <c r="K348" s="4" t="str">
        <f t="shared" si="6"/>
        <v>2302639002000000</v>
      </c>
    </row>
    <row r="349" spans="1:11" ht="18.75" customHeight="1" x14ac:dyDescent="0.3">
      <c r="A349" s="348" t="s">
        <v>668</v>
      </c>
      <c r="B349" s="349" t="s">
        <v>674</v>
      </c>
      <c r="C349" s="349" t="s">
        <v>675</v>
      </c>
      <c r="D349" s="86" t="s">
        <v>747</v>
      </c>
      <c r="E349" s="87" t="s">
        <v>748</v>
      </c>
      <c r="F349" s="273" t="s">
        <v>331</v>
      </c>
      <c r="G349" s="297" t="s">
        <v>344</v>
      </c>
      <c r="H349" s="359">
        <v>100000</v>
      </c>
      <c r="I349" s="132" t="s">
        <v>18</v>
      </c>
      <c r="J349" s="91" t="s">
        <v>47</v>
      </c>
      <c r="K349" s="4" t="str">
        <f t="shared" si="6"/>
        <v>2302639002000000</v>
      </c>
    </row>
    <row r="350" spans="1:11" ht="18.75" customHeight="1" x14ac:dyDescent="0.3">
      <c r="A350" s="348" t="s">
        <v>668</v>
      </c>
      <c r="B350" s="349" t="s">
        <v>674</v>
      </c>
      <c r="C350" s="349" t="s">
        <v>675</v>
      </c>
      <c r="D350" s="86" t="s">
        <v>749</v>
      </c>
      <c r="E350" s="87" t="s">
        <v>750</v>
      </c>
      <c r="F350" s="273" t="s">
        <v>331</v>
      </c>
      <c r="G350" s="297" t="s">
        <v>344</v>
      </c>
      <c r="H350" s="359">
        <v>60000</v>
      </c>
      <c r="I350" s="132" t="s">
        <v>18</v>
      </c>
      <c r="J350" s="91" t="s">
        <v>47</v>
      </c>
      <c r="K350" s="4" t="str">
        <f t="shared" si="6"/>
        <v>2302639002000000</v>
      </c>
    </row>
    <row r="351" spans="1:11" ht="18.75" customHeight="1" x14ac:dyDescent="0.3">
      <c r="A351" s="348" t="s">
        <v>668</v>
      </c>
      <c r="B351" s="349" t="s">
        <v>674</v>
      </c>
      <c r="C351" s="349" t="s">
        <v>675</v>
      </c>
      <c r="D351" s="86" t="s">
        <v>751</v>
      </c>
      <c r="E351" s="87" t="s">
        <v>752</v>
      </c>
      <c r="F351" s="273" t="s">
        <v>331</v>
      </c>
      <c r="G351" s="297" t="s">
        <v>344</v>
      </c>
      <c r="H351" s="282">
        <v>35000</v>
      </c>
      <c r="I351" s="132" t="s">
        <v>18</v>
      </c>
      <c r="J351" s="91" t="s">
        <v>47</v>
      </c>
      <c r="K351" s="4" t="str">
        <f t="shared" ref="K351:K414" si="7">IF(B351="","","23026"&amp;RIGHT(B351,(LEN(B351)-5)))</f>
        <v>2302639002000000</v>
      </c>
    </row>
    <row r="352" spans="1:11" ht="18.75" customHeight="1" x14ac:dyDescent="0.3">
      <c r="A352" s="354" t="s">
        <v>668</v>
      </c>
      <c r="B352" s="355" t="s">
        <v>674</v>
      </c>
      <c r="C352" s="355" t="s">
        <v>675</v>
      </c>
      <c r="D352" s="111" t="s">
        <v>753</v>
      </c>
      <c r="E352" s="112" t="s">
        <v>754</v>
      </c>
      <c r="F352" s="298" t="s">
        <v>331</v>
      </c>
      <c r="G352" s="299" t="s">
        <v>344</v>
      </c>
      <c r="H352" s="360">
        <v>15000</v>
      </c>
      <c r="I352" s="115" t="s">
        <v>18</v>
      </c>
      <c r="J352" s="116" t="s">
        <v>47</v>
      </c>
      <c r="K352" s="4" t="str">
        <f t="shared" si="7"/>
        <v>2302639002000000</v>
      </c>
    </row>
    <row r="353" spans="1:11" ht="18.75" customHeight="1" x14ac:dyDescent="0.3">
      <c r="A353" s="357" t="s">
        <v>668</v>
      </c>
      <c r="B353" s="358" t="s">
        <v>674</v>
      </c>
      <c r="C353" s="358" t="s">
        <v>675</v>
      </c>
      <c r="D353" s="163" t="s">
        <v>755</v>
      </c>
      <c r="E353" s="164" t="s">
        <v>756</v>
      </c>
      <c r="F353" s="303" t="s">
        <v>331</v>
      </c>
      <c r="G353" s="304" t="s">
        <v>344</v>
      </c>
      <c r="H353" s="361">
        <v>20000</v>
      </c>
      <c r="I353" s="224" t="s">
        <v>18</v>
      </c>
      <c r="J353" s="166" t="s">
        <v>47</v>
      </c>
      <c r="K353" s="4" t="str">
        <f t="shared" si="7"/>
        <v>2302639002000000</v>
      </c>
    </row>
    <row r="354" spans="1:11" s="99" customFormat="1" ht="18.75" customHeight="1" x14ac:dyDescent="0.3">
      <c r="A354" s="352" t="s">
        <v>668</v>
      </c>
      <c r="B354" s="353" t="s">
        <v>674</v>
      </c>
      <c r="C354" s="353" t="s">
        <v>675</v>
      </c>
      <c r="D354" s="93"/>
      <c r="E354" s="274" t="s">
        <v>326</v>
      </c>
      <c r="F354" s="275" t="s">
        <v>331</v>
      </c>
      <c r="G354" s="296" t="s">
        <v>344</v>
      </c>
      <c r="H354" s="276">
        <f>SUM(H355:H396)</f>
        <v>1058050</v>
      </c>
      <c r="I354" s="90" t="s">
        <v>18</v>
      </c>
      <c r="J354" s="98" t="s">
        <v>116</v>
      </c>
      <c r="K354" s="4" t="str">
        <f t="shared" si="7"/>
        <v>2302639002000000</v>
      </c>
    </row>
    <row r="355" spans="1:11" ht="18.75" customHeight="1" x14ac:dyDescent="0.3">
      <c r="A355" s="348" t="s">
        <v>668</v>
      </c>
      <c r="B355" s="349" t="s">
        <v>674</v>
      </c>
      <c r="C355" s="349" t="s">
        <v>675</v>
      </c>
      <c r="D355" s="86" t="s">
        <v>757</v>
      </c>
      <c r="E355" s="87" t="s">
        <v>758</v>
      </c>
      <c r="F355" s="273" t="s">
        <v>331</v>
      </c>
      <c r="G355" s="297" t="s">
        <v>344</v>
      </c>
      <c r="H355" s="282">
        <v>311912</v>
      </c>
      <c r="I355" s="132" t="s">
        <v>18</v>
      </c>
      <c r="J355" s="91" t="s">
        <v>116</v>
      </c>
      <c r="K355" s="4" t="str">
        <f t="shared" si="7"/>
        <v>2302639002000000</v>
      </c>
    </row>
    <row r="356" spans="1:11" ht="18.75" customHeight="1" x14ac:dyDescent="0.3">
      <c r="A356" s="348" t="s">
        <v>668</v>
      </c>
      <c r="B356" s="349" t="s">
        <v>674</v>
      </c>
      <c r="C356" s="349" t="s">
        <v>675</v>
      </c>
      <c r="D356" s="86" t="s">
        <v>759</v>
      </c>
      <c r="E356" s="87" t="s">
        <v>760</v>
      </c>
      <c r="F356" s="273" t="s">
        <v>331</v>
      </c>
      <c r="G356" s="297" t="s">
        <v>344</v>
      </c>
      <c r="H356" s="234">
        <v>25000</v>
      </c>
      <c r="I356" s="132" t="s">
        <v>18</v>
      </c>
      <c r="J356" s="91" t="s">
        <v>116</v>
      </c>
      <c r="K356" s="4" t="str">
        <f t="shared" si="7"/>
        <v>2302639002000000</v>
      </c>
    </row>
    <row r="357" spans="1:11" ht="18.75" customHeight="1" x14ac:dyDescent="0.3">
      <c r="A357" s="348" t="s">
        <v>668</v>
      </c>
      <c r="B357" s="349" t="s">
        <v>674</v>
      </c>
      <c r="C357" s="349" t="s">
        <v>675</v>
      </c>
      <c r="D357" s="86" t="s">
        <v>761</v>
      </c>
      <c r="E357" s="87" t="s">
        <v>762</v>
      </c>
      <c r="F357" s="273" t="s">
        <v>331</v>
      </c>
      <c r="G357" s="297" t="s">
        <v>344</v>
      </c>
      <c r="H357" s="234">
        <v>10000</v>
      </c>
      <c r="I357" s="132" t="s">
        <v>18</v>
      </c>
      <c r="J357" s="91" t="s">
        <v>116</v>
      </c>
      <c r="K357" s="4" t="str">
        <f t="shared" si="7"/>
        <v>2302639002000000</v>
      </c>
    </row>
    <row r="358" spans="1:11" ht="43.5" x14ac:dyDescent="0.3">
      <c r="A358" s="348" t="s">
        <v>668</v>
      </c>
      <c r="B358" s="349" t="s">
        <v>674</v>
      </c>
      <c r="C358" s="349" t="s">
        <v>675</v>
      </c>
      <c r="D358" s="86" t="s">
        <v>763</v>
      </c>
      <c r="E358" s="87" t="s">
        <v>764</v>
      </c>
      <c r="F358" s="273" t="s">
        <v>331</v>
      </c>
      <c r="G358" s="297" t="s">
        <v>344</v>
      </c>
      <c r="H358" s="234">
        <v>20000</v>
      </c>
      <c r="I358" s="132" t="s">
        <v>18</v>
      </c>
      <c r="J358" s="91" t="s">
        <v>116</v>
      </c>
      <c r="K358" s="4" t="str">
        <f t="shared" si="7"/>
        <v>2302639002000000</v>
      </c>
    </row>
    <row r="359" spans="1:11" ht="43.5" x14ac:dyDescent="0.3">
      <c r="A359" s="348" t="s">
        <v>668</v>
      </c>
      <c r="B359" s="349" t="s">
        <v>674</v>
      </c>
      <c r="C359" s="349" t="s">
        <v>675</v>
      </c>
      <c r="D359" s="86" t="s">
        <v>765</v>
      </c>
      <c r="E359" s="87" t="s">
        <v>766</v>
      </c>
      <c r="F359" s="273" t="s">
        <v>331</v>
      </c>
      <c r="G359" s="297" t="s">
        <v>344</v>
      </c>
      <c r="H359" s="234">
        <v>2700</v>
      </c>
      <c r="I359" s="132" t="s">
        <v>18</v>
      </c>
      <c r="J359" s="91" t="s">
        <v>116</v>
      </c>
      <c r="K359" s="4" t="str">
        <f t="shared" si="7"/>
        <v>2302639002000000</v>
      </c>
    </row>
    <row r="360" spans="1:11" ht="43.5" x14ac:dyDescent="0.3">
      <c r="A360" s="348" t="s">
        <v>668</v>
      </c>
      <c r="B360" s="349" t="s">
        <v>674</v>
      </c>
      <c r="C360" s="349" t="s">
        <v>675</v>
      </c>
      <c r="D360" s="86" t="s">
        <v>767</v>
      </c>
      <c r="E360" s="87" t="s">
        <v>768</v>
      </c>
      <c r="F360" s="273" t="s">
        <v>331</v>
      </c>
      <c r="G360" s="297" t="s">
        <v>344</v>
      </c>
      <c r="H360" s="234">
        <v>20000</v>
      </c>
      <c r="I360" s="132" t="s">
        <v>18</v>
      </c>
      <c r="J360" s="91" t="s">
        <v>116</v>
      </c>
      <c r="K360" s="4" t="str">
        <f t="shared" si="7"/>
        <v>2302639002000000</v>
      </c>
    </row>
    <row r="361" spans="1:11" ht="18.75" customHeight="1" x14ac:dyDescent="0.3">
      <c r="A361" s="348" t="s">
        <v>668</v>
      </c>
      <c r="B361" s="349" t="s">
        <v>674</v>
      </c>
      <c r="C361" s="349" t="s">
        <v>675</v>
      </c>
      <c r="D361" s="86" t="s">
        <v>769</v>
      </c>
      <c r="E361" s="87" t="s">
        <v>770</v>
      </c>
      <c r="F361" s="273" t="s">
        <v>331</v>
      </c>
      <c r="G361" s="297" t="s">
        <v>344</v>
      </c>
      <c r="H361" s="234">
        <v>33000</v>
      </c>
      <c r="I361" s="132" t="s">
        <v>18</v>
      </c>
      <c r="J361" s="91" t="s">
        <v>116</v>
      </c>
      <c r="K361" s="4" t="str">
        <f t="shared" si="7"/>
        <v>2302639002000000</v>
      </c>
    </row>
    <row r="362" spans="1:11" ht="18.75" customHeight="1" x14ac:dyDescent="0.3">
      <c r="A362" s="348" t="s">
        <v>668</v>
      </c>
      <c r="B362" s="349" t="s">
        <v>674</v>
      </c>
      <c r="C362" s="349" t="s">
        <v>675</v>
      </c>
      <c r="D362" s="86" t="s">
        <v>771</v>
      </c>
      <c r="E362" s="87" t="s">
        <v>772</v>
      </c>
      <c r="F362" s="273" t="s">
        <v>331</v>
      </c>
      <c r="G362" s="297" t="s">
        <v>344</v>
      </c>
      <c r="H362" s="234">
        <v>50475</v>
      </c>
      <c r="I362" s="132" t="s">
        <v>18</v>
      </c>
      <c r="J362" s="91" t="s">
        <v>116</v>
      </c>
      <c r="K362" s="4" t="str">
        <f t="shared" si="7"/>
        <v>2302639002000000</v>
      </c>
    </row>
    <row r="363" spans="1:11" ht="43.5" x14ac:dyDescent="0.3">
      <c r="A363" s="348" t="s">
        <v>668</v>
      </c>
      <c r="B363" s="349" t="s">
        <v>674</v>
      </c>
      <c r="C363" s="349" t="s">
        <v>675</v>
      </c>
      <c r="D363" s="86" t="s">
        <v>773</v>
      </c>
      <c r="E363" s="87" t="s">
        <v>774</v>
      </c>
      <c r="F363" s="273" t="s">
        <v>331</v>
      </c>
      <c r="G363" s="297" t="s">
        <v>344</v>
      </c>
      <c r="H363" s="234">
        <v>37750</v>
      </c>
      <c r="I363" s="132" t="s">
        <v>18</v>
      </c>
      <c r="J363" s="91" t="s">
        <v>116</v>
      </c>
      <c r="K363" s="4" t="str">
        <f t="shared" si="7"/>
        <v>2302639002000000</v>
      </c>
    </row>
    <row r="364" spans="1:11" ht="43.5" x14ac:dyDescent="0.3">
      <c r="A364" s="348" t="s">
        <v>668</v>
      </c>
      <c r="B364" s="349" t="s">
        <v>674</v>
      </c>
      <c r="C364" s="349" t="s">
        <v>675</v>
      </c>
      <c r="D364" s="86" t="s">
        <v>775</v>
      </c>
      <c r="E364" s="87" t="s">
        <v>776</v>
      </c>
      <c r="F364" s="273" t="s">
        <v>331</v>
      </c>
      <c r="G364" s="297" t="s">
        <v>344</v>
      </c>
      <c r="H364" s="234">
        <v>12000</v>
      </c>
      <c r="I364" s="132" t="s">
        <v>18</v>
      </c>
      <c r="J364" s="91" t="s">
        <v>116</v>
      </c>
      <c r="K364" s="4" t="str">
        <f t="shared" si="7"/>
        <v>2302639002000000</v>
      </c>
    </row>
    <row r="365" spans="1:11" ht="43.5" x14ac:dyDescent="0.3">
      <c r="A365" s="348" t="s">
        <v>668</v>
      </c>
      <c r="B365" s="349" t="s">
        <v>674</v>
      </c>
      <c r="C365" s="349" t="s">
        <v>675</v>
      </c>
      <c r="D365" s="86" t="s">
        <v>777</v>
      </c>
      <c r="E365" s="87" t="s">
        <v>778</v>
      </c>
      <c r="F365" s="273" t="s">
        <v>331</v>
      </c>
      <c r="G365" s="297" t="s">
        <v>344</v>
      </c>
      <c r="H365" s="234">
        <v>21000</v>
      </c>
      <c r="I365" s="132" t="s">
        <v>18</v>
      </c>
      <c r="J365" s="91" t="s">
        <v>116</v>
      </c>
      <c r="K365" s="4" t="str">
        <f t="shared" si="7"/>
        <v>2302639002000000</v>
      </c>
    </row>
    <row r="366" spans="1:11" ht="43.5" x14ac:dyDescent="0.3">
      <c r="A366" s="348" t="s">
        <v>668</v>
      </c>
      <c r="B366" s="349" t="s">
        <v>674</v>
      </c>
      <c r="C366" s="349" t="s">
        <v>675</v>
      </c>
      <c r="D366" s="86" t="s">
        <v>779</v>
      </c>
      <c r="E366" s="87" t="s">
        <v>780</v>
      </c>
      <c r="F366" s="273" t="s">
        <v>331</v>
      </c>
      <c r="G366" s="297" t="s">
        <v>344</v>
      </c>
      <c r="H366" s="234">
        <v>8000</v>
      </c>
      <c r="I366" s="132" t="s">
        <v>18</v>
      </c>
      <c r="J366" s="91" t="s">
        <v>116</v>
      </c>
      <c r="K366" s="4" t="str">
        <f t="shared" si="7"/>
        <v>2302639002000000</v>
      </c>
    </row>
    <row r="367" spans="1:11" ht="18.75" customHeight="1" x14ac:dyDescent="0.3">
      <c r="A367" s="348" t="s">
        <v>668</v>
      </c>
      <c r="B367" s="349" t="s">
        <v>674</v>
      </c>
      <c r="C367" s="349" t="s">
        <v>675</v>
      </c>
      <c r="D367" s="88" t="s">
        <v>781</v>
      </c>
      <c r="E367" s="272" t="s">
        <v>782</v>
      </c>
      <c r="F367" s="273" t="s">
        <v>331</v>
      </c>
      <c r="G367" s="297" t="s">
        <v>344</v>
      </c>
      <c r="H367" s="234">
        <v>30000</v>
      </c>
      <c r="I367" s="132" t="s">
        <v>18</v>
      </c>
      <c r="J367" s="91" t="s">
        <v>116</v>
      </c>
      <c r="K367" s="4" t="str">
        <f t="shared" si="7"/>
        <v>2302639002000000</v>
      </c>
    </row>
    <row r="368" spans="1:11" ht="18.75" customHeight="1" x14ac:dyDescent="0.3">
      <c r="A368" s="348" t="s">
        <v>668</v>
      </c>
      <c r="B368" s="349" t="s">
        <v>674</v>
      </c>
      <c r="C368" s="349" t="s">
        <v>675</v>
      </c>
      <c r="D368" s="88" t="s">
        <v>783</v>
      </c>
      <c r="E368" s="272" t="s">
        <v>784</v>
      </c>
      <c r="F368" s="273" t="s">
        <v>331</v>
      </c>
      <c r="G368" s="297" t="s">
        <v>344</v>
      </c>
      <c r="H368" s="234">
        <v>15000</v>
      </c>
      <c r="I368" s="132" t="s">
        <v>18</v>
      </c>
      <c r="J368" s="91" t="s">
        <v>116</v>
      </c>
      <c r="K368" s="4" t="str">
        <f t="shared" si="7"/>
        <v>2302639002000000</v>
      </c>
    </row>
    <row r="369" spans="1:27" ht="18.75" customHeight="1" x14ac:dyDescent="0.3">
      <c r="A369" s="348" t="s">
        <v>668</v>
      </c>
      <c r="B369" s="349" t="s">
        <v>674</v>
      </c>
      <c r="C369" s="349" t="s">
        <v>675</v>
      </c>
      <c r="D369" s="88" t="s">
        <v>785</v>
      </c>
      <c r="E369" s="272" t="s">
        <v>786</v>
      </c>
      <c r="F369" s="273" t="s">
        <v>331</v>
      </c>
      <c r="G369" s="297" t="s">
        <v>344</v>
      </c>
      <c r="H369" s="234">
        <v>25000</v>
      </c>
      <c r="I369" s="132" t="s">
        <v>18</v>
      </c>
      <c r="J369" s="91" t="s">
        <v>116</v>
      </c>
      <c r="K369" s="4" t="str">
        <f t="shared" si="7"/>
        <v>2302639002000000</v>
      </c>
    </row>
    <row r="370" spans="1:27" ht="18.75" customHeight="1" x14ac:dyDescent="0.3">
      <c r="A370" s="348" t="s">
        <v>668</v>
      </c>
      <c r="B370" s="349" t="s">
        <v>674</v>
      </c>
      <c r="C370" s="349" t="s">
        <v>675</v>
      </c>
      <c r="D370" s="88" t="s">
        <v>787</v>
      </c>
      <c r="E370" s="272" t="s">
        <v>788</v>
      </c>
      <c r="F370" s="273" t="s">
        <v>331</v>
      </c>
      <c r="G370" s="297" t="s">
        <v>344</v>
      </c>
      <c r="H370" s="234">
        <v>7700</v>
      </c>
      <c r="I370" s="132" t="s">
        <v>18</v>
      </c>
      <c r="J370" s="91" t="s">
        <v>116</v>
      </c>
      <c r="K370" s="4" t="str">
        <f t="shared" si="7"/>
        <v>2302639002000000</v>
      </c>
    </row>
    <row r="371" spans="1:27" ht="18.75" customHeight="1" x14ac:dyDescent="0.3">
      <c r="A371" s="348" t="s">
        <v>668</v>
      </c>
      <c r="B371" s="349" t="s">
        <v>674</v>
      </c>
      <c r="C371" s="349" t="s">
        <v>675</v>
      </c>
      <c r="D371" s="86" t="s">
        <v>789</v>
      </c>
      <c r="E371" s="87" t="s">
        <v>790</v>
      </c>
      <c r="F371" s="273" t="s">
        <v>331</v>
      </c>
      <c r="G371" s="297" t="s">
        <v>344</v>
      </c>
      <c r="H371" s="234">
        <v>15000</v>
      </c>
      <c r="I371" s="132" t="s">
        <v>18</v>
      </c>
      <c r="J371" s="91" t="s">
        <v>116</v>
      </c>
      <c r="K371" s="4" t="str">
        <f t="shared" si="7"/>
        <v>2302639002000000</v>
      </c>
    </row>
    <row r="372" spans="1:27" ht="18.75" customHeight="1" x14ac:dyDescent="0.3">
      <c r="A372" s="348" t="s">
        <v>668</v>
      </c>
      <c r="B372" s="349" t="s">
        <v>674</v>
      </c>
      <c r="C372" s="349" t="s">
        <v>675</v>
      </c>
      <c r="D372" s="86" t="s">
        <v>791</v>
      </c>
      <c r="E372" s="87" t="s">
        <v>792</v>
      </c>
      <c r="F372" s="273" t="s">
        <v>331</v>
      </c>
      <c r="G372" s="297" t="s">
        <v>344</v>
      </c>
      <c r="H372" s="234">
        <v>19000</v>
      </c>
      <c r="I372" s="132" t="s">
        <v>18</v>
      </c>
      <c r="J372" s="91" t="s">
        <v>116</v>
      </c>
      <c r="K372" s="4" t="str">
        <f t="shared" si="7"/>
        <v>2302639002000000</v>
      </c>
    </row>
    <row r="373" spans="1:27" ht="18.75" customHeight="1" x14ac:dyDescent="0.3">
      <c r="A373" s="348" t="s">
        <v>668</v>
      </c>
      <c r="B373" s="349" t="s">
        <v>674</v>
      </c>
      <c r="C373" s="349" t="s">
        <v>675</v>
      </c>
      <c r="D373" s="86" t="s">
        <v>793</v>
      </c>
      <c r="E373" s="87" t="s">
        <v>794</v>
      </c>
      <c r="F373" s="273" t="s">
        <v>331</v>
      </c>
      <c r="G373" s="297" t="s">
        <v>344</v>
      </c>
      <c r="H373" s="234">
        <v>15000</v>
      </c>
      <c r="I373" s="132" t="s">
        <v>18</v>
      </c>
      <c r="J373" s="91" t="s">
        <v>116</v>
      </c>
      <c r="K373" s="4" t="str">
        <f t="shared" si="7"/>
        <v>2302639002000000</v>
      </c>
    </row>
    <row r="374" spans="1:27" ht="22.5" customHeight="1" x14ac:dyDescent="0.3">
      <c r="A374" s="348" t="s">
        <v>668</v>
      </c>
      <c r="B374" s="349" t="s">
        <v>674</v>
      </c>
      <c r="C374" s="349" t="s">
        <v>675</v>
      </c>
      <c r="D374" s="86" t="s">
        <v>795</v>
      </c>
      <c r="E374" s="87" t="s">
        <v>796</v>
      </c>
      <c r="F374" s="273" t="s">
        <v>331</v>
      </c>
      <c r="G374" s="297" t="s">
        <v>344</v>
      </c>
      <c r="H374" s="234">
        <v>33950</v>
      </c>
      <c r="I374" s="132" t="s">
        <v>18</v>
      </c>
      <c r="J374" s="91" t="s">
        <v>116</v>
      </c>
      <c r="K374" s="4" t="str">
        <f t="shared" si="7"/>
        <v>2302639002000000</v>
      </c>
      <c r="L374" s="362"/>
      <c r="M374" s="362"/>
      <c r="N374" s="362"/>
      <c r="O374" s="362"/>
      <c r="P374" s="362"/>
      <c r="Q374" s="362"/>
      <c r="R374" s="362"/>
      <c r="S374" s="362"/>
      <c r="T374" s="362"/>
      <c r="U374" s="362"/>
      <c r="V374" s="362"/>
      <c r="W374" s="362"/>
      <c r="X374" s="362"/>
      <c r="Y374" s="362"/>
      <c r="Z374" s="362"/>
      <c r="AA374" s="362"/>
    </row>
    <row r="375" spans="1:27" ht="43.5" x14ac:dyDescent="0.3">
      <c r="A375" s="348" t="s">
        <v>668</v>
      </c>
      <c r="B375" s="349" t="s">
        <v>674</v>
      </c>
      <c r="C375" s="349" t="s">
        <v>675</v>
      </c>
      <c r="D375" s="86" t="s">
        <v>797</v>
      </c>
      <c r="E375" s="87" t="s">
        <v>798</v>
      </c>
      <c r="F375" s="273" t="s">
        <v>331</v>
      </c>
      <c r="G375" s="297" t="s">
        <v>344</v>
      </c>
      <c r="H375" s="234">
        <v>30000</v>
      </c>
      <c r="I375" s="132" t="s">
        <v>18</v>
      </c>
      <c r="J375" s="91" t="s">
        <v>116</v>
      </c>
      <c r="K375" s="4" t="str">
        <f t="shared" si="7"/>
        <v>2302639002000000</v>
      </c>
    </row>
    <row r="376" spans="1:27" ht="18.75" customHeight="1" x14ac:dyDescent="0.3">
      <c r="A376" s="348" t="s">
        <v>668</v>
      </c>
      <c r="B376" s="349" t="s">
        <v>674</v>
      </c>
      <c r="C376" s="349" t="s">
        <v>675</v>
      </c>
      <c r="D376" s="86" t="s">
        <v>799</v>
      </c>
      <c r="E376" s="87" t="s">
        <v>800</v>
      </c>
      <c r="F376" s="273" t="s">
        <v>331</v>
      </c>
      <c r="G376" s="297" t="s">
        <v>344</v>
      </c>
      <c r="H376" s="234">
        <v>14775</v>
      </c>
      <c r="I376" s="132" t="s">
        <v>18</v>
      </c>
      <c r="J376" s="91" t="s">
        <v>116</v>
      </c>
      <c r="K376" s="4" t="str">
        <f t="shared" si="7"/>
        <v>2302639002000000</v>
      </c>
    </row>
    <row r="377" spans="1:27" ht="18.75" customHeight="1" x14ac:dyDescent="0.3">
      <c r="A377" s="348" t="s">
        <v>668</v>
      </c>
      <c r="B377" s="349" t="s">
        <v>674</v>
      </c>
      <c r="C377" s="349" t="s">
        <v>675</v>
      </c>
      <c r="D377" s="86" t="s">
        <v>801</v>
      </c>
      <c r="E377" s="87" t="s">
        <v>802</v>
      </c>
      <c r="F377" s="273" t="s">
        <v>331</v>
      </c>
      <c r="G377" s="297" t="s">
        <v>344</v>
      </c>
      <c r="H377" s="234">
        <v>15000</v>
      </c>
      <c r="I377" s="132" t="s">
        <v>18</v>
      </c>
      <c r="J377" s="91" t="s">
        <v>116</v>
      </c>
      <c r="K377" s="4" t="str">
        <f t="shared" si="7"/>
        <v>2302639002000000</v>
      </c>
    </row>
    <row r="378" spans="1:27" ht="18.75" customHeight="1" x14ac:dyDescent="0.3">
      <c r="A378" s="348" t="s">
        <v>668</v>
      </c>
      <c r="B378" s="349" t="s">
        <v>674</v>
      </c>
      <c r="C378" s="349" t="s">
        <v>675</v>
      </c>
      <c r="D378" s="86" t="s">
        <v>803</v>
      </c>
      <c r="E378" s="87" t="s">
        <v>804</v>
      </c>
      <c r="F378" s="273" t="s">
        <v>331</v>
      </c>
      <c r="G378" s="297" t="s">
        <v>344</v>
      </c>
      <c r="H378" s="234">
        <v>30000</v>
      </c>
      <c r="I378" s="132" t="s">
        <v>18</v>
      </c>
      <c r="J378" s="91" t="s">
        <v>116</v>
      </c>
      <c r="K378" s="4" t="str">
        <f t="shared" si="7"/>
        <v>2302639002000000</v>
      </c>
    </row>
    <row r="379" spans="1:27" ht="18.75" customHeight="1" x14ac:dyDescent="0.3">
      <c r="A379" s="348" t="s">
        <v>668</v>
      </c>
      <c r="B379" s="349" t="s">
        <v>674</v>
      </c>
      <c r="C379" s="349" t="s">
        <v>675</v>
      </c>
      <c r="D379" s="86" t="s">
        <v>805</v>
      </c>
      <c r="E379" s="87" t="s">
        <v>806</v>
      </c>
      <c r="F379" s="273" t="s">
        <v>331</v>
      </c>
      <c r="G379" s="297" t="s">
        <v>344</v>
      </c>
      <c r="H379" s="234">
        <v>18975</v>
      </c>
      <c r="I379" s="132" t="s">
        <v>18</v>
      </c>
      <c r="J379" s="91" t="s">
        <v>116</v>
      </c>
      <c r="K379" s="4" t="str">
        <f t="shared" si="7"/>
        <v>2302639002000000</v>
      </c>
    </row>
    <row r="380" spans="1:27" ht="18.75" customHeight="1" x14ac:dyDescent="0.3">
      <c r="A380" s="348" t="s">
        <v>668</v>
      </c>
      <c r="B380" s="349" t="s">
        <v>674</v>
      </c>
      <c r="C380" s="349" t="s">
        <v>675</v>
      </c>
      <c r="D380" s="86" t="s">
        <v>807</v>
      </c>
      <c r="E380" s="87" t="s">
        <v>808</v>
      </c>
      <c r="F380" s="273" t="s">
        <v>331</v>
      </c>
      <c r="G380" s="297" t="s">
        <v>344</v>
      </c>
      <c r="H380" s="234">
        <v>18000</v>
      </c>
      <c r="I380" s="132" t="s">
        <v>18</v>
      </c>
      <c r="J380" s="91" t="s">
        <v>116</v>
      </c>
      <c r="K380" s="4" t="str">
        <f t="shared" si="7"/>
        <v>2302639002000000</v>
      </c>
    </row>
    <row r="381" spans="1:27" ht="43.5" x14ac:dyDescent="0.3">
      <c r="A381" s="348" t="s">
        <v>668</v>
      </c>
      <c r="B381" s="349" t="s">
        <v>674</v>
      </c>
      <c r="C381" s="349" t="s">
        <v>675</v>
      </c>
      <c r="D381" s="86" t="s">
        <v>809</v>
      </c>
      <c r="E381" s="87" t="s">
        <v>810</v>
      </c>
      <c r="F381" s="273" t="s">
        <v>331</v>
      </c>
      <c r="G381" s="297" t="s">
        <v>344</v>
      </c>
      <c r="H381" s="234">
        <v>18000</v>
      </c>
      <c r="I381" s="132" t="s">
        <v>18</v>
      </c>
      <c r="J381" s="91" t="s">
        <v>116</v>
      </c>
      <c r="K381" s="4" t="str">
        <f t="shared" si="7"/>
        <v>2302639002000000</v>
      </c>
    </row>
    <row r="382" spans="1:27" ht="18.75" customHeight="1" x14ac:dyDescent="0.3">
      <c r="A382" s="354" t="s">
        <v>668</v>
      </c>
      <c r="B382" s="355" t="s">
        <v>674</v>
      </c>
      <c r="C382" s="355" t="s">
        <v>675</v>
      </c>
      <c r="D382" s="111" t="s">
        <v>811</v>
      </c>
      <c r="E382" s="112" t="s">
        <v>812</v>
      </c>
      <c r="F382" s="298" t="s">
        <v>331</v>
      </c>
      <c r="G382" s="299" t="s">
        <v>344</v>
      </c>
      <c r="H382" s="356">
        <v>4000</v>
      </c>
      <c r="I382" s="115" t="s">
        <v>18</v>
      </c>
      <c r="J382" s="116" t="s">
        <v>116</v>
      </c>
      <c r="K382" s="4" t="str">
        <f t="shared" si="7"/>
        <v>2302639002000000</v>
      </c>
    </row>
    <row r="383" spans="1:27" ht="18.75" customHeight="1" x14ac:dyDescent="0.3">
      <c r="A383" s="357" t="s">
        <v>668</v>
      </c>
      <c r="B383" s="358" t="s">
        <v>674</v>
      </c>
      <c r="C383" s="358" t="s">
        <v>675</v>
      </c>
      <c r="D383" s="163" t="s">
        <v>813</v>
      </c>
      <c r="E383" s="164" t="s">
        <v>814</v>
      </c>
      <c r="F383" s="303" t="s">
        <v>331</v>
      </c>
      <c r="G383" s="304" t="s">
        <v>344</v>
      </c>
      <c r="H383" s="305">
        <v>6000</v>
      </c>
      <c r="I383" s="224" t="s">
        <v>18</v>
      </c>
      <c r="J383" s="166" t="s">
        <v>116</v>
      </c>
      <c r="K383" s="4" t="str">
        <f t="shared" si="7"/>
        <v>2302639002000000</v>
      </c>
    </row>
    <row r="384" spans="1:27" ht="18.75" customHeight="1" x14ac:dyDescent="0.3">
      <c r="A384" s="348" t="s">
        <v>668</v>
      </c>
      <c r="B384" s="349" t="s">
        <v>674</v>
      </c>
      <c r="C384" s="349" t="s">
        <v>675</v>
      </c>
      <c r="D384" s="86" t="s">
        <v>815</v>
      </c>
      <c r="E384" s="87" t="s">
        <v>816</v>
      </c>
      <c r="F384" s="273" t="s">
        <v>331</v>
      </c>
      <c r="G384" s="297" t="s">
        <v>344</v>
      </c>
      <c r="H384" s="234">
        <v>10000</v>
      </c>
      <c r="I384" s="132" t="s">
        <v>18</v>
      </c>
      <c r="J384" s="91" t="s">
        <v>116</v>
      </c>
      <c r="K384" s="4" t="str">
        <f t="shared" si="7"/>
        <v>2302639002000000</v>
      </c>
    </row>
    <row r="385" spans="1:27" ht="18.75" customHeight="1" x14ac:dyDescent="0.3">
      <c r="A385" s="348" t="s">
        <v>668</v>
      </c>
      <c r="B385" s="349" t="s">
        <v>674</v>
      </c>
      <c r="C385" s="349" t="s">
        <v>675</v>
      </c>
      <c r="D385" s="86" t="s">
        <v>817</v>
      </c>
      <c r="E385" s="87" t="s">
        <v>818</v>
      </c>
      <c r="F385" s="273" t="s">
        <v>331</v>
      </c>
      <c r="G385" s="297" t="s">
        <v>344</v>
      </c>
      <c r="H385" s="234">
        <v>10000</v>
      </c>
      <c r="I385" s="132" t="s">
        <v>18</v>
      </c>
      <c r="J385" s="91" t="s">
        <v>116</v>
      </c>
      <c r="K385" s="4" t="str">
        <f t="shared" si="7"/>
        <v>2302639002000000</v>
      </c>
      <c r="L385" s="362"/>
      <c r="M385" s="362"/>
      <c r="N385" s="362"/>
      <c r="O385" s="362"/>
      <c r="P385" s="362"/>
      <c r="Q385" s="362"/>
      <c r="R385" s="362"/>
      <c r="S385" s="362"/>
      <c r="T385" s="362"/>
      <c r="U385" s="362"/>
      <c r="V385" s="362"/>
      <c r="W385" s="362"/>
      <c r="X385" s="362"/>
      <c r="Y385" s="362"/>
      <c r="Z385" s="362"/>
      <c r="AA385" s="362"/>
    </row>
    <row r="386" spans="1:27" ht="18.75" customHeight="1" x14ac:dyDescent="0.3">
      <c r="A386" s="348" t="s">
        <v>668</v>
      </c>
      <c r="B386" s="349" t="s">
        <v>674</v>
      </c>
      <c r="C386" s="349" t="s">
        <v>675</v>
      </c>
      <c r="D386" s="86" t="s">
        <v>819</v>
      </c>
      <c r="E386" s="87" t="s">
        <v>820</v>
      </c>
      <c r="F386" s="273" t="s">
        <v>331</v>
      </c>
      <c r="G386" s="297" t="s">
        <v>344</v>
      </c>
      <c r="H386" s="234">
        <v>10950</v>
      </c>
      <c r="I386" s="132" t="s">
        <v>18</v>
      </c>
      <c r="J386" s="91" t="s">
        <v>116</v>
      </c>
      <c r="K386" s="4" t="str">
        <f t="shared" si="7"/>
        <v>2302639002000000</v>
      </c>
    </row>
    <row r="387" spans="1:27" ht="18.75" customHeight="1" x14ac:dyDescent="0.3">
      <c r="A387" s="348" t="s">
        <v>668</v>
      </c>
      <c r="B387" s="349" t="s">
        <v>674</v>
      </c>
      <c r="C387" s="349" t="s">
        <v>675</v>
      </c>
      <c r="D387" s="86" t="s">
        <v>821</v>
      </c>
      <c r="E387" s="87" t="s">
        <v>822</v>
      </c>
      <c r="F387" s="273" t="s">
        <v>331</v>
      </c>
      <c r="G387" s="297" t="s">
        <v>344</v>
      </c>
      <c r="H387" s="234">
        <v>10000</v>
      </c>
      <c r="I387" s="132" t="s">
        <v>18</v>
      </c>
      <c r="J387" s="91" t="s">
        <v>116</v>
      </c>
      <c r="K387" s="4" t="str">
        <f t="shared" si="7"/>
        <v>2302639002000000</v>
      </c>
    </row>
    <row r="388" spans="1:27" ht="21" customHeight="1" x14ac:dyDescent="0.3">
      <c r="A388" s="348" t="s">
        <v>668</v>
      </c>
      <c r="B388" s="349" t="s">
        <v>674</v>
      </c>
      <c r="C388" s="349" t="s">
        <v>675</v>
      </c>
      <c r="D388" s="86" t="s">
        <v>823</v>
      </c>
      <c r="E388" s="87" t="s">
        <v>824</v>
      </c>
      <c r="F388" s="273" t="s">
        <v>331</v>
      </c>
      <c r="G388" s="297" t="s">
        <v>344</v>
      </c>
      <c r="H388" s="234">
        <v>10000</v>
      </c>
      <c r="I388" s="132" t="s">
        <v>18</v>
      </c>
      <c r="J388" s="91" t="s">
        <v>116</v>
      </c>
      <c r="K388" s="4" t="str">
        <f t="shared" si="7"/>
        <v>2302639002000000</v>
      </c>
    </row>
    <row r="389" spans="1:27" ht="43.5" x14ac:dyDescent="0.3">
      <c r="A389" s="348" t="s">
        <v>668</v>
      </c>
      <c r="B389" s="349" t="s">
        <v>674</v>
      </c>
      <c r="C389" s="349" t="s">
        <v>675</v>
      </c>
      <c r="D389" s="86" t="s">
        <v>825</v>
      </c>
      <c r="E389" s="87" t="s">
        <v>826</v>
      </c>
      <c r="F389" s="273" t="s">
        <v>331</v>
      </c>
      <c r="G389" s="297" t="s">
        <v>344</v>
      </c>
      <c r="H389" s="234">
        <v>20000</v>
      </c>
      <c r="I389" s="132" t="s">
        <v>18</v>
      </c>
      <c r="J389" s="91" t="s">
        <v>116</v>
      </c>
      <c r="K389" s="4" t="str">
        <f t="shared" si="7"/>
        <v>2302639002000000</v>
      </c>
    </row>
    <row r="390" spans="1:27" ht="18.75" customHeight="1" x14ac:dyDescent="0.3">
      <c r="A390" s="348" t="s">
        <v>668</v>
      </c>
      <c r="B390" s="349" t="s">
        <v>674</v>
      </c>
      <c r="C390" s="349" t="s">
        <v>675</v>
      </c>
      <c r="D390" s="86" t="s">
        <v>827</v>
      </c>
      <c r="E390" s="87" t="s">
        <v>828</v>
      </c>
      <c r="F390" s="273" t="s">
        <v>331</v>
      </c>
      <c r="G390" s="297" t="s">
        <v>344</v>
      </c>
      <c r="H390" s="234">
        <v>10000</v>
      </c>
      <c r="I390" s="132" t="s">
        <v>18</v>
      </c>
      <c r="J390" s="91" t="s">
        <v>116</v>
      </c>
      <c r="K390" s="4" t="str">
        <f t="shared" si="7"/>
        <v>2302639002000000</v>
      </c>
    </row>
    <row r="391" spans="1:27" ht="18.75" customHeight="1" x14ac:dyDescent="0.3">
      <c r="A391" s="348" t="s">
        <v>668</v>
      </c>
      <c r="B391" s="349" t="s">
        <v>674</v>
      </c>
      <c r="C391" s="349" t="s">
        <v>675</v>
      </c>
      <c r="D391" s="86" t="s">
        <v>829</v>
      </c>
      <c r="E391" s="87" t="s">
        <v>830</v>
      </c>
      <c r="F391" s="273" t="s">
        <v>331</v>
      </c>
      <c r="G391" s="297" t="s">
        <v>344</v>
      </c>
      <c r="H391" s="234">
        <v>12175</v>
      </c>
      <c r="I391" s="132" t="s">
        <v>18</v>
      </c>
      <c r="J391" s="91" t="s">
        <v>116</v>
      </c>
      <c r="K391" s="4" t="str">
        <f t="shared" si="7"/>
        <v>2302639002000000</v>
      </c>
    </row>
    <row r="392" spans="1:27" ht="65.25" x14ac:dyDescent="0.3">
      <c r="A392" s="348" t="s">
        <v>668</v>
      </c>
      <c r="B392" s="349" t="s">
        <v>674</v>
      </c>
      <c r="C392" s="349" t="s">
        <v>675</v>
      </c>
      <c r="D392" s="86" t="s">
        <v>831</v>
      </c>
      <c r="E392" s="87" t="s">
        <v>832</v>
      </c>
      <c r="F392" s="273" t="s">
        <v>331</v>
      </c>
      <c r="G392" s="297" t="s">
        <v>344</v>
      </c>
      <c r="H392" s="234">
        <v>15000</v>
      </c>
      <c r="I392" s="132" t="s">
        <v>18</v>
      </c>
      <c r="J392" s="91" t="s">
        <v>116</v>
      </c>
      <c r="K392" s="4" t="str">
        <f t="shared" si="7"/>
        <v>2302639002000000</v>
      </c>
    </row>
    <row r="393" spans="1:27" ht="18.75" customHeight="1" x14ac:dyDescent="0.3">
      <c r="A393" s="348" t="s">
        <v>668</v>
      </c>
      <c r="B393" s="349" t="s">
        <v>674</v>
      </c>
      <c r="C393" s="349" t="s">
        <v>675</v>
      </c>
      <c r="D393" s="86" t="s">
        <v>833</v>
      </c>
      <c r="E393" s="87" t="s">
        <v>834</v>
      </c>
      <c r="F393" s="273" t="s">
        <v>331</v>
      </c>
      <c r="G393" s="297" t="s">
        <v>344</v>
      </c>
      <c r="H393" s="282">
        <v>21525</v>
      </c>
      <c r="I393" s="132" t="s">
        <v>18</v>
      </c>
      <c r="J393" s="91" t="s">
        <v>116</v>
      </c>
      <c r="K393" s="4" t="str">
        <f t="shared" si="7"/>
        <v>2302639002000000</v>
      </c>
    </row>
    <row r="394" spans="1:27" ht="22.5" customHeight="1" x14ac:dyDescent="0.3">
      <c r="A394" s="348" t="s">
        <v>668</v>
      </c>
      <c r="B394" s="349" t="s">
        <v>674</v>
      </c>
      <c r="C394" s="349" t="s">
        <v>675</v>
      </c>
      <c r="D394" s="86" t="s">
        <v>835</v>
      </c>
      <c r="E394" s="87" t="s">
        <v>836</v>
      </c>
      <c r="F394" s="273" t="s">
        <v>331</v>
      </c>
      <c r="G394" s="297" t="s">
        <v>344</v>
      </c>
      <c r="H394" s="282">
        <v>30713</v>
      </c>
      <c r="I394" s="132" t="s">
        <v>18</v>
      </c>
      <c r="J394" s="91" t="s">
        <v>116</v>
      </c>
      <c r="K394" s="4" t="str">
        <f t="shared" si="7"/>
        <v>2302639002000000</v>
      </c>
    </row>
    <row r="395" spans="1:27" ht="43.5" x14ac:dyDescent="0.3">
      <c r="A395" s="348" t="s">
        <v>668</v>
      </c>
      <c r="B395" s="349" t="s">
        <v>674</v>
      </c>
      <c r="C395" s="349" t="s">
        <v>675</v>
      </c>
      <c r="D395" s="86" t="s">
        <v>837</v>
      </c>
      <c r="E395" s="87" t="s">
        <v>838</v>
      </c>
      <c r="F395" s="273" t="s">
        <v>331</v>
      </c>
      <c r="G395" s="297" t="s">
        <v>344</v>
      </c>
      <c r="H395" s="234">
        <v>10450</v>
      </c>
      <c r="I395" s="132" t="s">
        <v>18</v>
      </c>
      <c r="J395" s="91" t="s">
        <v>116</v>
      </c>
      <c r="K395" s="4" t="str">
        <f t="shared" si="7"/>
        <v>2302639002000000</v>
      </c>
    </row>
    <row r="396" spans="1:27" ht="43.5" x14ac:dyDescent="0.3">
      <c r="A396" s="348" t="s">
        <v>668</v>
      </c>
      <c r="B396" s="349" t="s">
        <v>674</v>
      </c>
      <c r="C396" s="349" t="s">
        <v>675</v>
      </c>
      <c r="D396" s="86" t="s">
        <v>839</v>
      </c>
      <c r="E396" s="87" t="s">
        <v>840</v>
      </c>
      <c r="F396" s="273" t="s">
        <v>331</v>
      </c>
      <c r="G396" s="297" t="s">
        <v>344</v>
      </c>
      <c r="H396" s="234">
        <v>20000</v>
      </c>
      <c r="I396" s="132" t="s">
        <v>18</v>
      </c>
      <c r="J396" s="91" t="s">
        <v>116</v>
      </c>
      <c r="K396" s="4" t="str">
        <f t="shared" si="7"/>
        <v>2302639002000000</v>
      </c>
    </row>
    <row r="397" spans="1:27" s="99" customFormat="1" ht="18.75" customHeight="1" x14ac:dyDescent="0.5">
      <c r="A397" s="352" t="s">
        <v>668</v>
      </c>
      <c r="B397" s="363" t="s">
        <v>841</v>
      </c>
      <c r="C397" s="364" t="s">
        <v>842</v>
      </c>
      <c r="D397" s="365"/>
      <c r="E397" s="309" t="s">
        <v>520</v>
      </c>
      <c r="F397" s="275" t="s">
        <v>521</v>
      </c>
      <c r="G397" s="275">
        <v>6211310</v>
      </c>
      <c r="H397" s="366">
        <f>H398+H405</f>
        <v>24600200</v>
      </c>
      <c r="I397" s="90" t="s">
        <v>18</v>
      </c>
      <c r="J397" s="98"/>
      <c r="K397" s="4" t="str">
        <f t="shared" si="7"/>
        <v>2302639002110000</v>
      </c>
    </row>
    <row r="398" spans="1:27" s="99" customFormat="1" ht="18.75" customHeight="1" x14ac:dyDescent="0.3">
      <c r="A398" s="352" t="s">
        <v>668</v>
      </c>
      <c r="B398" s="363" t="s">
        <v>841</v>
      </c>
      <c r="C398" s="363" t="s">
        <v>842</v>
      </c>
      <c r="D398" s="93"/>
      <c r="E398" s="274" t="s">
        <v>522</v>
      </c>
      <c r="F398" s="275" t="s">
        <v>521</v>
      </c>
      <c r="G398" s="275">
        <v>6211310</v>
      </c>
      <c r="H398" s="276">
        <f>H399</f>
        <v>4311200</v>
      </c>
      <c r="I398" s="90" t="s">
        <v>18</v>
      </c>
      <c r="J398" s="98"/>
      <c r="K398" s="4" t="str">
        <f t="shared" si="7"/>
        <v>2302639002110000</v>
      </c>
    </row>
    <row r="399" spans="1:27" s="99" customFormat="1" ht="18.75" customHeight="1" x14ac:dyDescent="0.3">
      <c r="A399" s="352" t="s">
        <v>668</v>
      </c>
      <c r="B399" s="363" t="s">
        <v>841</v>
      </c>
      <c r="C399" s="363" t="s">
        <v>842</v>
      </c>
      <c r="D399" s="312" t="s">
        <v>843</v>
      </c>
      <c r="E399" s="313" t="s">
        <v>524</v>
      </c>
      <c r="F399" s="275" t="s">
        <v>521</v>
      </c>
      <c r="G399" s="275">
        <v>6211310</v>
      </c>
      <c r="H399" s="330">
        <f>SUM(H400:H404)</f>
        <v>4311200</v>
      </c>
      <c r="I399" s="90" t="s">
        <v>18</v>
      </c>
      <c r="J399" s="98" t="s">
        <v>525</v>
      </c>
      <c r="K399" s="4" t="str">
        <f t="shared" si="7"/>
        <v>2302639002110000</v>
      </c>
      <c r="L399" s="367">
        <f>K399*2/100</f>
        <v>46052780042200</v>
      </c>
      <c r="M399" s="368">
        <f>K399+L399</f>
        <v>2348691782152200</v>
      </c>
    </row>
    <row r="400" spans="1:27" ht="39" customHeight="1" x14ac:dyDescent="0.3">
      <c r="A400" s="348" t="s">
        <v>668</v>
      </c>
      <c r="B400" s="335" t="s">
        <v>844</v>
      </c>
      <c r="C400" s="335" t="s">
        <v>845</v>
      </c>
      <c r="D400" s="93"/>
      <c r="E400" s="369" t="s">
        <v>846</v>
      </c>
      <c r="F400" s="273" t="s">
        <v>521</v>
      </c>
      <c r="G400" s="273">
        <v>6211310</v>
      </c>
      <c r="H400" s="282">
        <v>336100</v>
      </c>
      <c r="I400" s="132" t="s">
        <v>18</v>
      </c>
      <c r="J400" s="91" t="s">
        <v>525</v>
      </c>
      <c r="K400" s="4" t="str">
        <f t="shared" si="7"/>
        <v>2302639002110001</v>
      </c>
    </row>
    <row r="401" spans="1:11" ht="21.75" x14ac:dyDescent="0.3">
      <c r="A401" s="348" t="s">
        <v>668</v>
      </c>
      <c r="B401" s="335" t="s">
        <v>847</v>
      </c>
      <c r="C401" s="335" t="s">
        <v>848</v>
      </c>
      <c r="D401" s="88"/>
      <c r="E401" s="272" t="s">
        <v>849</v>
      </c>
      <c r="F401" s="273" t="s">
        <v>521</v>
      </c>
      <c r="G401" s="273">
        <v>6211310</v>
      </c>
      <c r="H401" s="89">
        <v>608800</v>
      </c>
      <c r="I401" s="132" t="s">
        <v>18</v>
      </c>
      <c r="J401" s="91" t="s">
        <v>525</v>
      </c>
      <c r="K401" s="4" t="str">
        <f t="shared" si="7"/>
        <v>2302639002110002</v>
      </c>
    </row>
    <row r="402" spans="1:11" ht="18.75" customHeight="1" x14ac:dyDescent="0.3">
      <c r="A402" s="348" t="s">
        <v>668</v>
      </c>
      <c r="B402" s="335" t="s">
        <v>850</v>
      </c>
      <c r="C402" s="335" t="s">
        <v>851</v>
      </c>
      <c r="D402" s="88"/>
      <c r="E402" s="272" t="s">
        <v>852</v>
      </c>
      <c r="F402" s="273" t="s">
        <v>521</v>
      </c>
      <c r="G402" s="273">
        <v>6211310</v>
      </c>
      <c r="H402" s="282">
        <v>100000</v>
      </c>
      <c r="I402" s="132" t="s">
        <v>18</v>
      </c>
      <c r="J402" s="91" t="s">
        <v>525</v>
      </c>
      <c r="K402" s="4" t="str">
        <f t="shared" si="7"/>
        <v>2302639002110003</v>
      </c>
    </row>
    <row r="403" spans="1:11" ht="21.75" customHeight="1" x14ac:dyDescent="0.3">
      <c r="A403" s="348" t="s">
        <v>668</v>
      </c>
      <c r="B403" s="335" t="s">
        <v>853</v>
      </c>
      <c r="C403" s="335" t="s">
        <v>854</v>
      </c>
      <c r="D403" s="88"/>
      <c r="E403" s="272" t="s">
        <v>855</v>
      </c>
      <c r="F403" s="273" t="s">
        <v>521</v>
      </c>
      <c r="G403" s="273">
        <v>6211310</v>
      </c>
      <c r="H403" s="282">
        <v>551300</v>
      </c>
      <c r="I403" s="132" t="s">
        <v>18</v>
      </c>
      <c r="J403" s="91" t="s">
        <v>525</v>
      </c>
      <c r="K403" s="4" t="str">
        <f t="shared" si="7"/>
        <v>2302639002110004</v>
      </c>
    </row>
    <row r="404" spans="1:11" ht="21.75" x14ac:dyDescent="0.3">
      <c r="A404" s="348" t="s">
        <v>668</v>
      </c>
      <c r="B404" s="335" t="s">
        <v>856</v>
      </c>
      <c r="C404" s="335" t="s">
        <v>857</v>
      </c>
      <c r="D404" s="88"/>
      <c r="E404" s="272" t="s">
        <v>858</v>
      </c>
      <c r="F404" s="273" t="s">
        <v>521</v>
      </c>
      <c r="G404" s="273">
        <v>6211310</v>
      </c>
      <c r="H404" s="282">
        <v>2715000</v>
      </c>
      <c r="I404" s="132" t="s">
        <v>18</v>
      </c>
      <c r="J404" s="91" t="s">
        <v>525</v>
      </c>
      <c r="K404" s="4" t="str">
        <f t="shared" si="7"/>
        <v>2302639002110005</v>
      </c>
    </row>
    <row r="405" spans="1:11" ht="18.75" customHeight="1" x14ac:dyDescent="0.3">
      <c r="A405" s="352" t="s">
        <v>668</v>
      </c>
      <c r="B405" s="363" t="s">
        <v>859</v>
      </c>
      <c r="C405" s="353" t="s">
        <v>860</v>
      </c>
      <c r="D405" s="145"/>
      <c r="E405" s="274" t="s">
        <v>624</v>
      </c>
      <c r="F405" s="275" t="s">
        <v>521</v>
      </c>
      <c r="G405" s="275">
        <v>6211310</v>
      </c>
      <c r="H405" s="330">
        <f>H406</f>
        <v>20289000</v>
      </c>
      <c r="I405" s="90" t="s">
        <v>18</v>
      </c>
      <c r="J405" s="98"/>
      <c r="K405" s="4" t="str">
        <f t="shared" si="7"/>
        <v>2302639002120000</v>
      </c>
    </row>
    <row r="406" spans="1:11" s="99" customFormat="1" ht="18.75" customHeight="1" x14ac:dyDescent="0.3">
      <c r="A406" s="352" t="s">
        <v>668</v>
      </c>
      <c r="B406" s="363" t="s">
        <v>859</v>
      </c>
      <c r="C406" s="353" t="s">
        <v>860</v>
      </c>
      <c r="D406" s="370" t="s">
        <v>843</v>
      </c>
      <c r="E406" s="313" t="s">
        <v>524</v>
      </c>
      <c r="F406" s="275" t="s">
        <v>521</v>
      </c>
      <c r="G406" s="275">
        <v>6211310</v>
      </c>
      <c r="H406" s="330">
        <f>SUM(H407:H411)</f>
        <v>20289000</v>
      </c>
      <c r="I406" s="90" t="s">
        <v>18</v>
      </c>
      <c r="J406" s="98" t="s">
        <v>525</v>
      </c>
      <c r="K406" s="4" t="str">
        <f t="shared" si="7"/>
        <v>2302639002120000</v>
      </c>
    </row>
    <row r="407" spans="1:11" ht="45.75" customHeight="1" x14ac:dyDescent="0.3">
      <c r="A407" s="348" t="s">
        <v>668</v>
      </c>
      <c r="B407" s="335" t="s">
        <v>861</v>
      </c>
      <c r="C407" s="349" t="s">
        <v>862</v>
      </c>
      <c r="D407" s="145"/>
      <c r="E407" s="272" t="s">
        <v>863</v>
      </c>
      <c r="F407" s="273" t="s">
        <v>521</v>
      </c>
      <c r="G407" s="273">
        <v>6211310</v>
      </c>
      <c r="H407" s="282">
        <v>1506500</v>
      </c>
      <c r="I407" s="132" t="s">
        <v>18</v>
      </c>
      <c r="J407" s="91" t="s">
        <v>525</v>
      </c>
      <c r="K407" s="4" t="str">
        <f t="shared" si="7"/>
        <v>2302639002120001</v>
      </c>
    </row>
    <row r="408" spans="1:11" ht="18.75" customHeight="1" x14ac:dyDescent="0.3">
      <c r="A408" s="348" t="s">
        <v>668</v>
      </c>
      <c r="B408" s="335" t="s">
        <v>864</v>
      </c>
      <c r="C408" s="349" t="s">
        <v>865</v>
      </c>
      <c r="D408" s="145"/>
      <c r="E408" s="272" t="s">
        <v>866</v>
      </c>
      <c r="F408" s="273" t="s">
        <v>521</v>
      </c>
      <c r="G408" s="273">
        <v>6211310</v>
      </c>
      <c r="H408" s="282">
        <v>1996200</v>
      </c>
      <c r="I408" s="132" t="s">
        <v>18</v>
      </c>
      <c r="J408" s="91" t="s">
        <v>525</v>
      </c>
      <c r="K408" s="4" t="str">
        <f t="shared" si="7"/>
        <v>2302639002120002</v>
      </c>
    </row>
    <row r="409" spans="1:11" ht="43.5" x14ac:dyDescent="0.3">
      <c r="A409" s="348" t="s">
        <v>668</v>
      </c>
      <c r="B409" s="335" t="s">
        <v>867</v>
      </c>
      <c r="C409" s="349" t="s">
        <v>868</v>
      </c>
      <c r="D409" s="145"/>
      <c r="E409" s="272" t="s">
        <v>869</v>
      </c>
      <c r="F409" s="273" t="s">
        <v>521</v>
      </c>
      <c r="G409" s="273">
        <v>6211310</v>
      </c>
      <c r="H409" s="282">
        <v>1200000</v>
      </c>
      <c r="I409" s="132" t="s">
        <v>18</v>
      </c>
      <c r="J409" s="91" t="s">
        <v>525</v>
      </c>
      <c r="K409" s="4" t="str">
        <f t="shared" si="7"/>
        <v>2302639002120003</v>
      </c>
    </row>
    <row r="410" spans="1:11" ht="37.5" customHeight="1" x14ac:dyDescent="0.3">
      <c r="A410" s="348" t="s">
        <v>668</v>
      </c>
      <c r="B410" s="335" t="s">
        <v>870</v>
      </c>
      <c r="C410" s="349" t="s">
        <v>871</v>
      </c>
      <c r="D410" s="145"/>
      <c r="E410" s="272" t="s">
        <v>872</v>
      </c>
      <c r="F410" s="273" t="s">
        <v>521</v>
      </c>
      <c r="G410" s="273">
        <v>6211310</v>
      </c>
      <c r="H410" s="282">
        <v>7000000</v>
      </c>
      <c r="I410" s="132" t="s">
        <v>18</v>
      </c>
      <c r="J410" s="91" t="s">
        <v>525</v>
      </c>
      <c r="K410" s="4" t="str">
        <f t="shared" si="7"/>
        <v>2302639002120004</v>
      </c>
    </row>
    <row r="411" spans="1:11" ht="21.75" x14ac:dyDescent="0.3">
      <c r="A411" s="354" t="s">
        <v>668</v>
      </c>
      <c r="B411" s="371" t="s">
        <v>873</v>
      </c>
      <c r="C411" s="355" t="s">
        <v>874</v>
      </c>
      <c r="D411" s="319"/>
      <c r="E411" s="320" t="s">
        <v>875</v>
      </c>
      <c r="F411" s="298" t="s">
        <v>521</v>
      </c>
      <c r="G411" s="298">
        <v>6211310</v>
      </c>
      <c r="H411" s="300">
        <v>8586300</v>
      </c>
      <c r="I411" s="115" t="s">
        <v>18</v>
      </c>
      <c r="J411" s="116" t="s">
        <v>525</v>
      </c>
      <c r="K411" s="4" t="str">
        <f t="shared" si="7"/>
        <v>2302639002120005</v>
      </c>
    </row>
    <row r="412" spans="1:11" s="99" customFormat="1" ht="18.75" customHeight="1" x14ac:dyDescent="0.3">
      <c r="A412" s="372" t="s">
        <v>668</v>
      </c>
      <c r="B412" s="288" t="s">
        <v>876</v>
      </c>
      <c r="C412" s="373" t="s">
        <v>877</v>
      </c>
      <c r="D412" s="374"/>
      <c r="E412" s="334" t="s">
        <v>634</v>
      </c>
      <c r="F412" s="291" t="s">
        <v>521</v>
      </c>
      <c r="G412" s="291">
        <v>6211320</v>
      </c>
      <c r="H412" s="292">
        <f>SUM(H413:H424)</f>
        <v>23657500</v>
      </c>
      <c r="I412" s="293" t="s">
        <v>18</v>
      </c>
      <c r="J412" s="294"/>
      <c r="K412" s="4" t="str">
        <f t="shared" si="7"/>
        <v>2302639002410000</v>
      </c>
    </row>
    <row r="413" spans="1:11" s="99" customFormat="1" ht="19.5" customHeight="1" x14ac:dyDescent="0.3">
      <c r="A413" s="352" t="s">
        <v>668</v>
      </c>
      <c r="B413" s="93" t="s">
        <v>876</v>
      </c>
      <c r="C413" s="93" t="s">
        <v>877</v>
      </c>
      <c r="D413" s="312" t="s">
        <v>878</v>
      </c>
      <c r="E413" s="313" t="s">
        <v>636</v>
      </c>
      <c r="F413" s="275" t="s">
        <v>521</v>
      </c>
      <c r="G413" s="275">
        <v>6211320</v>
      </c>
      <c r="H413" s="276"/>
      <c r="I413" s="90" t="s">
        <v>18</v>
      </c>
      <c r="J413" s="98" t="s">
        <v>525</v>
      </c>
      <c r="K413" s="4" t="str">
        <f t="shared" si="7"/>
        <v>2302639002410000</v>
      </c>
    </row>
    <row r="414" spans="1:11" ht="43.5" x14ac:dyDescent="0.3">
      <c r="A414" s="348" t="s">
        <v>668</v>
      </c>
      <c r="B414" s="85" t="s">
        <v>879</v>
      </c>
      <c r="C414" s="85" t="s">
        <v>880</v>
      </c>
      <c r="D414" s="85"/>
      <c r="E414" s="369" t="s">
        <v>881</v>
      </c>
      <c r="F414" s="273" t="s">
        <v>521</v>
      </c>
      <c r="G414" s="273">
        <v>6211320</v>
      </c>
      <c r="H414" s="89">
        <v>655600</v>
      </c>
      <c r="I414" s="132" t="s">
        <v>18</v>
      </c>
      <c r="J414" s="91" t="s">
        <v>525</v>
      </c>
      <c r="K414" s="4" t="str">
        <f t="shared" si="7"/>
        <v>2302639002410001</v>
      </c>
    </row>
    <row r="415" spans="1:11" ht="24" customHeight="1" x14ac:dyDescent="0.3">
      <c r="A415" s="348" t="s">
        <v>668</v>
      </c>
      <c r="B415" s="85" t="s">
        <v>882</v>
      </c>
      <c r="C415" s="85" t="s">
        <v>883</v>
      </c>
      <c r="D415" s="85"/>
      <c r="E415" s="369" t="s">
        <v>884</v>
      </c>
      <c r="F415" s="273" t="s">
        <v>521</v>
      </c>
      <c r="G415" s="273">
        <v>6211320</v>
      </c>
      <c r="H415" s="89">
        <v>311500</v>
      </c>
      <c r="I415" s="132" t="s">
        <v>18</v>
      </c>
      <c r="J415" s="91" t="s">
        <v>525</v>
      </c>
      <c r="K415" s="4" t="str">
        <f t="shared" ref="K415:K478" si="8">IF(B415="","","23026"&amp;RIGHT(B415,(LEN(B415)-5)))</f>
        <v>2302639002410002</v>
      </c>
    </row>
    <row r="416" spans="1:11" ht="37.5" customHeight="1" x14ac:dyDescent="0.3">
      <c r="A416" s="348" t="s">
        <v>668</v>
      </c>
      <c r="B416" s="85" t="s">
        <v>885</v>
      </c>
      <c r="C416" s="316" t="s">
        <v>886</v>
      </c>
      <c r="D416" s="308"/>
      <c r="E416" s="369" t="s">
        <v>887</v>
      </c>
      <c r="F416" s="273" t="s">
        <v>521</v>
      </c>
      <c r="G416" s="273">
        <v>6211320</v>
      </c>
      <c r="H416" s="89">
        <v>1168000</v>
      </c>
      <c r="I416" s="132" t="s">
        <v>18</v>
      </c>
      <c r="J416" s="91" t="s">
        <v>525</v>
      </c>
      <c r="K416" s="4" t="str">
        <f t="shared" si="8"/>
        <v>2302639002410003</v>
      </c>
    </row>
    <row r="417" spans="1:11" ht="24" customHeight="1" x14ac:dyDescent="0.3">
      <c r="A417" s="348" t="s">
        <v>668</v>
      </c>
      <c r="B417" s="85" t="s">
        <v>888</v>
      </c>
      <c r="C417" s="316" t="s">
        <v>889</v>
      </c>
      <c r="D417" s="308"/>
      <c r="E417" s="369" t="s">
        <v>890</v>
      </c>
      <c r="F417" s="273" t="s">
        <v>521</v>
      </c>
      <c r="G417" s="273">
        <v>6211320</v>
      </c>
      <c r="H417" s="89">
        <v>500000</v>
      </c>
      <c r="I417" s="132" t="s">
        <v>18</v>
      </c>
      <c r="J417" s="91" t="s">
        <v>525</v>
      </c>
      <c r="K417" s="4" t="str">
        <f t="shared" si="8"/>
        <v>2302639002410004</v>
      </c>
    </row>
    <row r="418" spans="1:11" ht="39" customHeight="1" x14ac:dyDescent="0.3">
      <c r="A418" s="348" t="s">
        <v>668</v>
      </c>
      <c r="B418" s="85" t="s">
        <v>891</v>
      </c>
      <c r="C418" s="316" t="s">
        <v>892</v>
      </c>
      <c r="D418" s="308"/>
      <c r="E418" s="369" t="s">
        <v>893</v>
      </c>
      <c r="F418" s="273" t="s">
        <v>521</v>
      </c>
      <c r="G418" s="273">
        <v>6211320</v>
      </c>
      <c r="H418" s="89">
        <v>2000000</v>
      </c>
      <c r="I418" s="132" t="s">
        <v>18</v>
      </c>
      <c r="J418" s="91" t="s">
        <v>525</v>
      </c>
      <c r="K418" s="4" t="str">
        <f t="shared" si="8"/>
        <v>2302639002410005</v>
      </c>
    </row>
    <row r="419" spans="1:11" ht="18.75" customHeight="1" x14ac:dyDescent="0.3">
      <c r="A419" s="348" t="s">
        <v>668</v>
      </c>
      <c r="B419" s="85" t="s">
        <v>894</v>
      </c>
      <c r="C419" s="316" t="s">
        <v>895</v>
      </c>
      <c r="D419" s="308"/>
      <c r="E419" s="369" t="s">
        <v>896</v>
      </c>
      <c r="F419" s="273" t="s">
        <v>521</v>
      </c>
      <c r="G419" s="273">
        <v>6211320</v>
      </c>
      <c r="H419" s="89">
        <v>2000000</v>
      </c>
      <c r="I419" s="132" t="s">
        <v>18</v>
      </c>
      <c r="J419" s="91" t="s">
        <v>525</v>
      </c>
      <c r="K419" s="4" t="str">
        <f t="shared" si="8"/>
        <v>2302639002410006</v>
      </c>
    </row>
    <row r="420" spans="1:11" ht="18.75" customHeight="1" x14ac:dyDescent="0.3">
      <c r="A420" s="348" t="s">
        <v>668</v>
      </c>
      <c r="B420" s="85" t="s">
        <v>897</v>
      </c>
      <c r="C420" s="316" t="s">
        <v>898</v>
      </c>
      <c r="D420" s="308"/>
      <c r="E420" s="369" t="s">
        <v>899</v>
      </c>
      <c r="F420" s="273" t="s">
        <v>521</v>
      </c>
      <c r="G420" s="273">
        <v>6211320</v>
      </c>
      <c r="H420" s="89">
        <v>1997000</v>
      </c>
      <c r="I420" s="132" t="s">
        <v>18</v>
      </c>
      <c r="J420" s="91" t="s">
        <v>525</v>
      </c>
      <c r="K420" s="4" t="str">
        <f t="shared" si="8"/>
        <v>2302639002410007</v>
      </c>
    </row>
    <row r="421" spans="1:11" ht="18.75" customHeight="1" x14ac:dyDescent="0.3">
      <c r="A421" s="348" t="s">
        <v>668</v>
      </c>
      <c r="B421" s="85" t="s">
        <v>900</v>
      </c>
      <c r="C421" s="316" t="s">
        <v>901</v>
      </c>
      <c r="D421" s="308"/>
      <c r="E421" s="369" t="s">
        <v>902</v>
      </c>
      <c r="F421" s="273" t="s">
        <v>521</v>
      </c>
      <c r="G421" s="273">
        <v>6211320</v>
      </c>
      <c r="H421" s="89">
        <v>2000000</v>
      </c>
      <c r="I421" s="132" t="s">
        <v>18</v>
      </c>
      <c r="J421" s="91" t="s">
        <v>525</v>
      </c>
      <c r="K421" s="4" t="str">
        <f t="shared" si="8"/>
        <v>2302639002410008</v>
      </c>
    </row>
    <row r="422" spans="1:11" ht="43.5" x14ac:dyDescent="0.3">
      <c r="A422" s="348" t="s">
        <v>668</v>
      </c>
      <c r="B422" s="85" t="s">
        <v>903</v>
      </c>
      <c r="C422" s="316" t="s">
        <v>904</v>
      </c>
      <c r="D422" s="308"/>
      <c r="E422" s="369" t="s">
        <v>905</v>
      </c>
      <c r="F422" s="273" t="s">
        <v>521</v>
      </c>
      <c r="G422" s="273">
        <v>6211320</v>
      </c>
      <c r="H422" s="89">
        <v>751400</v>
      </c>
      <c r="I422" s="132" t="s">
        <v>18</v>
      </c>
      <c r="J422" s="91" t="s">
        <v>525</v>
      </c>
      <c r="K422" s="4" t="str">
        <f t="shared" si="8"/>
        <v>2302639002410009</v>
      </c>
    </row>
    <row r="423" spans="1:11" ht="36" customHeight="1" x14ac:dyDescent="0.3">
      <c r="A423" s="348" t="s">
        <v>668</v>
      </c>
      <c r="B423" s="85" t="s">
        <v>906</v>
      </c>
      <c r="C423" s="316" t="s">
        <v>907</v>
      </c>
      <c r="D423" s="308"/>
      <c r="E423" s="369" t="s">
        <v>908</v>
      </c>
      <c r="F423" s="273" t="s">
        <v>521</v>
      </c>
      <c r="G423" s="273">
        <v>6211320</v>
      </c>
      <c r="H423" s="89">
        <v>274000</v>
      </c>
      <c r="I423" s="132" t="s">
        <v>18</v>
      </c>
      <c r="J423" s="91" t="s">
        <v>525</v>
      </c>
      <c r="K423" s="4" t="str">
        <f t="shared" si="8"/>
        <v>2302639002410010</v>
      </c>
    </row>
    <row r="424" spans="1:11" ht="43.5" x14ac:dyDescent="0.3">
      <c r="A424" s="348" t="s">
        <v>668</v>
      </c>
      <c r="B424" s="85" t="s">
        <v>909</v>
      </c>
      <c r="C424" s="316" t="s">
        <v>910</v>
      </c>
      <c r="D424" s="308"/>
      <c r="E424" s="369" t="s">
        <v>911</v>
      </c>
      <c r="F424" s="273" t="s">
        <v>521</v>
      </c>
      <c r="G424" s="273">
        <v>6211320</v>
      </c>
      <c r="H424" s="89">
        <v>12000000</v>
      </c>
      <c r="I424" s="132" t="s">
        <v>18</v>
      </c>
      <c r="J424" s="91" t="s">
        <v>525</v>
      </c>
      <c r="K424" s="4" t="str">
        <f t="shared" si="8"/>
        <v>2302639002420001</v>
      </c>
    </row>
    <row r="425" spans="1:11" ht="18.75" customHeight="1" x14ac:dyDescent="0.3">
      <c r="A425" s="352" t="s">
        <v>668</v>
      </c>
      <c r="B425" s="353" t="s">
        <v>912</v>
      </c>
      <c r="C425" s="353" t="s">
        <v>913</v>
      </c>
      <c r="D425" s="308"/>
      <c r="E425" s="274" t="s">
        <v>654</v>
      </c>
      <c r="F425" s="275" t="s">
        <v>24</v>
      </c>
      <c r="G425" s="275">
        <v>6211500</v>
      </c>
      <c r="H425" s="276">
        <f>SUM(H426:H438)</f>
        <v>912000</v>
      </c>
      <c r="I425" s="90" t="s">
        <v>18</v>
      </c>
      <c r="J425" s="98"/>
      <c r="K425" s="4" t="str">
        <f t="shared" si="8"/>
        <v>2302639002700001</v>
      </c>
    </row>
    <row r="426" spans="1:11" ht="19.5" customHeight="1" x14ac:dyDescent="0.3">
      <c r="A426" s="348" t="s">
        <v>668</v>
      </c>
      <c r="B426" s="349" t="s">
        <v>912</v>
      </c>
      <c r="C426" s="349" t="s">
        <v>913</v>
      </c>
      <c r="D426" s="86" t="s">
        <v>914</v>
      </c>
      <c r="E426" s="87" t="s">
        <v>915</v>
      </c>
      <c r="F426" s="273" t="s">
        <v>24</v>
      </c>
      <c r="G426" s="273">
        <v>6211500</v>
      </c>
      <c r="H426" s="234">
        <f>222000</f>
        <v>222000</v>
      </c>
      <c r="I426" s="132" t="s">
        <v>18</v>
      </c>
      <c r="J426" s="91" t="s">
        <v>109</v>
      </c>
      <c r="K426" s="4" t="str">
        <f t="shared" si="8"/>
        <v>2302639002700001</v>
      </c>
    </row>
    <row r="427" spans="1:11" ht="19.5" customHeight="1" x14ac:dyDescent="0.3">
      <c r="A427" s="348" t="s">
        <v>668</v>
      </c>
      <c r="B427" s="349" t="s">
        <v>912</v>
      </c>
      <c r="C427" s="349" t="s">
        <v>913</v>
      </c>
      <c r="D427" s="86" t="s">
        <v>916</v>
      </c>
      <c r="E427" s="87" t="s">
        <v>917</v>
      </c>
      <c r="F427" s="273" t="s">
        <v>24</v>
      </c>
      <c r="G427" s="273">
        <v>6211500</v>
      </c>
      <c r="H427" s="234">
        <v>35000</v>
      </c>
      <c r="I427" s="132" t="s">
        <v>18</v>
      </c>
      <c r="J427" s="375" t="s">
        <v>350</v>
      </c>
      <c r="K427" s="4" t="str">
        <f t="shared" si="8"/>
        <v>2302639002700001</v>
      </c>
    </row>
    <row r="428" spans="1:11" ht="19.5" customHeight="1" x14ac:dyDescent="0.3">
      <c r="A428" s="348" t="s">
        <v>668</v>
      </c>
      <c r="B428" s="349" t="s">
        <v>912</v>
      </c>
      <c r="C428" s="349" t="s">
        <v>913</v>
      </c>
      <c r="D428" s="86" t="s">
        <v>918</v>
      </c>
      <c r="E428" s="87" t="s">
        <v>919</v>
      </c>
      <c r="F428" s="273" t="s">
        <v>24</v>
      </c>
      <c r="G428" s="273">
        <v>6211500</v>
      </c>
      <c r="H428" s="96">
        <v>80000</v>
      </c>
      <c r="I428" s="132" t="s">
        <v>18</v>
      </c>
      <c r="J428" s="376" t="s">
        <v>116</v>
      </c>
      <c r="K428" s="4" t="str">
        <f t="shared" si="8"/>
        <v>2302639002700001</v>
      </c>
    </row>
    <row r="429" spans="1:11" ht="19.5" customHeight="1" x14ac:dyDescent="0.3">
      <c r="A429" s="348" t="s">
        <v>668</v>
      </c>
      <c r="B429" s="349" t="s">
        <v>912</v>
      </c>
      <c r="C429" s="349" t="s">
        <v>913</v>
      </c>
      <c r="D429" s="86" t="s">
        <v>920</v>
      </c>
      <c r="E429" s="87" t="s">
        <v>921</v>
      </c>
      <c r="F429" s="273" t="s">
        <v>24</v>
      </c>
      <c r="G429" s="273">
        <v>6211500</v>
      </c>
      <c r="H429" s="96">
        <v>80000</v>
      </c>
      <c r="I429" s="132" t="s">
        <v>18</v>
      </c>
      <c r="J429" s="91" t="s">
        <v>119</v>
      </c>
      <c r="K429" s="4" t="str">
        <f t="shared" si="8"/>
        <v>2302639002700001</v>
      </c>
    </row>
    <row r="430" spans="1:11" ht="19.5" customHeight="1" x14ac:dyDescent="0.3">
      <c r="A430" s="348" t="s">
        <v>668</v>
      </c>
      <c r="B430" s="349" t="s">
        <v>912</v>
      </c>
      <c r="C430" s="349" t="s">
        <v>913</v>
      </c>
      <c r="D430" s="86" t="s">
        <v>922</v>
      </c>
      <c r="E430" s="87" t="s">
        <v>923</v>
      </c>
      <c r="F430" s="273" t="s">
        <v>24</v>
      </c>
      <c r="G430" s="273">
        <v>6211500</v>
      </c>
      <c r="H430" s="96">
        <v>80000</v>
      </c>
      <c r="I430" s="132" t="s">
        <v>18</v>
      </c>
      <c r="J430" s="91" t="s">
        <v>244</v>
      </c>
      <c r="K430" s="4" t="str">
        <f t="shared" si="8"/>
        <v>2302639002700001</v>
      </c>
    </row>
    <row r="431" spans="1:11" ht="19.5" customHeight="1" x14ac:dyDescent="0.3">
      <c r="A431" s="348" t="s">
        <v>668</v>
      </c>
      <c r="B431" s="349" t="s">
        <v>912</v>
      </c>
      <c r="C431" s="349" t="s">
        <v>913</v>
      </c>
      <c r="D431" s="86" t="s">
        <v>924</v>
      </c>
      <c r="E431" s="87" t="s">
        <v>925</v>
      </c>
      <c r="F431" s="88" t="s">
        <v>24</v>
      </c>
      <c r="G431" s="273">
        <v>6211500</v>
      </c>
      <c r="H431" s="96">
        <v>80000</v>
      </c>
      <c r="I431" s="351" t="s">
        <v>18</v>
      </c>
      <c r="J431" s="376" t="s">
        <v>62</v>
      </c>
      <c r="K431" s="4" t="str">
        <f t="shared" si="8"/>
        <v>2302639002700001</v>
      </c>
    </row>
    <row r="432" spans="1:11" ht="19.5" customHeight="1" x14ac:dyDescent="0.3">
      <c r="A432" s="348" t="s">
        <v>668</v>
      </c>
      <c r="B432" s="349" t="s">
        <v>912</v>
      </c>
      <c r="C432" s="349" t="s">
        <v>913</v>
      </c>
      <c r="D432" s="86" t="s">
        <v>926</v>
      </c>
      <c r="E432" s="87" t="s">
        <v>927</v>
      </c>
      <c r="F432" s="88" t="s">
        <v>24</v>
      </c>
      <c r="G432" s="273">
        <v>6211500</v>
      </c>
      <c r="H432" s="96">
        <v>80000</v>
      </c>
      <c r="I432" s="351" t="s">
        <v>18</v>
      </c>
      <c r="J432" s="376" t="s">
        <v>47</v>
      </c>
      <c r="K432" s="4" t="str">
        <f t="shared" si="8"/>
        <v>2302639002700001</v>
      </c>
    </row>
    <row r="433" spans="1:11" ht="19.5" customHeight="1" x14ac:dyDescent="0.3">
      <c r="A433" s="348" t="s">
        <v>668</v>
      </c>
      <c r="B433" s="349" t="s">
        <v>912</v>
      </c>
      <c r="C433" s="349" t="s">
        <v>913</v>
      </c>
      <c r="D433" s="86" t="s">
        <v>928</v>
      </c>
      <c r="E433" s="87" t="s">
        <v>929</v>
      </c>
      <c r="F433" s="88" t="s">
        <v>24</v>
      </c>
      <c r="G433" s="273">
        <v>6211500</v>
      </c>
      <c r="H433" s="96">
        <v>80000</v>
      </c>
      <c r="I433" s="351" t="s">
        <v>18</v>
      </c>
      <c r="J433" s="91" t="s">
        <v>379</v>
      </c>
      <c r="K433" s="4" t="str">
        <f t="shared" si="8"/>
        <v>2302639002700001</v>
      </c>
    </row>
    <row r="434" spans="1:11" ht="19.5" customHeight="1" x14ac:dyDescent="0.3">
      <c r="A434" s="348" t="s">
        <v>668</v>
      </c>
      <c r="B434" s="349" t="s">
        <v>912</v>
      </c>
      <c r="C434" s="349" t="s">
        <v>913</v>
      </c>
      <c r="D434" s="88" t="s">
        <v>930</v>
      </c>
      <c r="E434" s="295" t="s">
        <v>931</v>
      </c>
      <c r="F434" s="88" t="s">
        <v>24</v>
      </c>
      <c r="G434" s="273">
        <v>6211500</v>
      </c>
      <c r="H434" s="96">
        <v>35000</v>
      </c>
      <c r="I434" s="351" t="s">
        <v>18</v>
      </c>
      <c r="J434" s="376" t="s">
        <v>932</v>
      </c>
      <c r="K434" s="4" t="str">
        <f t="shared" si="8"/>
        <v>2302639002700001</v>
      </c>
    </row>
    <row r="435" spans="1:11" ht="19.5" customHeight="1" x14ac:dyDescent="0.3">
      <c r="A435" s="348" t="s">
        <v>668</v>
      </c>
      <c r="B435" s="349" t="s">
        <v>912</v>
      </c>
      <c r="C435" s="349" t="s">
        <v>913</v>
      </c>
      <c r="D435" s="88" t="s">
        <v>933</v>
      </c>
      <c r="E435" s="295" t="s">
        <v>934</v>
      </c>
      <c r="F435" s="88" t="s">
        <v>24</v>
      </c>
      <c r="G435" s="273">
        <v>6211500</v>
      </c>
      <c r="H435" s="96">
        <v>35000</v>
      </c>
      <c r="I435" s="351" t="s">
        <v>18</v>
      </c>
      <c r="J435" s="376" t="s">
        <v>25</v>
      </c>
      <c r="K435" s="4" t="str">
        <f t="shared" si="8"/>
        <v>2302639002700001</v>
      </c>
    </row>
    <row r="436" spans="1:11" ht="19.5" customHeight="1" x14ac:dyDescent="0.3">
      <c r="A436" s="348" t="s">
        <v>668</v>
      </c>
      <c r="B436" s="349" t="s">
        <v>912</v>
      </c>
      <c r="C436" s="349" t="s">
        <v>913</v>
      </c>
      <c r="D436" s="88" t="s">
        <v>935</v>
      </c>
      <c r="E436" s="295" t="s">
        <v>936</v>
      </c>
      <c r="F436" s="88" t="s">
        <v>24</v>
      </c>
      <c r="G436" s="273">
        <v>6211500</v>
      </c>
      <c r="H436" s="96">
        <v>35000</v>
      </c>
      <c r="I436" s="351" t="s">
        <v>18</v>
      </c>
      <c r="J436" s="376" t="s">
        <v>277</v>
      </c>
      <c r="K436" s="4" t="str">
        <f t="shared" si="8"/>
        <v>2302639002700001</v>
      </c>
    </row>
    <row r="437" spans="1:11" ht="19.5" customHeight="1" x14ac:dyDescent="0.3">
      <c r="A437" s="348" t="s">
        <v>668</v>
      </c>
      <c r="B437" s="349" t="s">
        <v>912</v>
      </c>
      <c r="C437" s="349" t="s">
        <v>913</v>
      </c>
      <c r="D437" s="88" t="s">
        <v>937</v>
      </c>
      <c r="E437" s="295" t="s">
        <v>938</v>
      </c>
      <c r="F437" s="88" t="s">
        <v>24</v>
      </c>
      <c r="G437" s="273">
        <v>6211500</v>
      </c>
      <c r="H437" s="96">
        <v>35000</v>
      </c>
      <c r="I437" s="351" t="s">
        <v>18</v>
      </c>
      <c r="J437" s="376" t="s">
        <v>939</v>
      </c>
      <c r="K437" s="4" t="str">
        <f t="shared" si="8"/>
        <v>2302639002700001</v>
      </c>
    </row>
    <row r="438" spans="1:11" ht="19.5" customHeight="1" x14ac:dyDescent="0.3">
      <c r="A438" s="377" t="s">
        <v>668</v>
      </c>
      <c r="B438" s="378" t="s">
        <v>912</v>
      </c>
      <c r="C438" s="378" t="s">
        <v>913</v>
      </c>
      <c r="D438" s="238" t="s">
        <v>940</v>
      </c>
      <c r="E438" s="379" t="s">
        <v>941</v>
      </c>
      <c r="F438" s="238" t="s">
        <v>24</v>
      </c>
      <c r="G438" s="380">
        <v>6211500</v>
      </c>
      <c r="H438" s="381">
        <v>35000</v>
      </c>
      <c r="I438" s="382" t="s">
        <v>18</v>
      </c>
      <c r="J438" s="383" t="s">
        <v>942</v>
      </c>
      <c r="K438" s="4" t="str">
        <f t="shared" si="8"/>
        <v>2302639002700001</v>
      </c>
    </row>
    <row r="439" spans="1:11" ht="18.75" customHeight="1" x14ac:dyDescent="0.3">
      <c r="A439" s="32" t="s">
        <v>943</v>
      </c>
      <c r="B439" s="33" t="s">
        <v>944</v>
      </c>
      <c r="C439" s="33" t="s">
        <v>945</v>
      </c>
      <c r="D439" s="33"/>
      <c r="E439" s="34" t="s">
        <v>671</v>
      </c>
      <c r="F439" s="35"/>
      <c r="G439" s="35"/>
      <c r="H439" s="36"/>
      <c r="I439" s="37"/>
      <c r="J439" s="384"/>
      <c r="K439" s="4" t="str">
        <f t="shared" si="8"/>
        <v>2302639003</v>
      </c>
    </row>
    <row r="440" spans="1:11" ht="18.75" customHeight="1" x14ac:dyDescent="0.3">
      <c r="A440" s="385"/>
      <c r="B440" s="40"/>
      <c r="C440" s="41" t="s">
        <v>15</v>
      </c>
      <c r="D440" s="42"/>
      <c r="E440" s="34" t="s">
        <v>946</v>
      </c>
      <c r="F440" s="35"/>
      <c r="G440" s="35"/>
      <c r="H440" s="36"/>
      <c r="I440" s="37"/>
      <c r="J440" s="386"/>
      <c r="K440" s="4" t="str">
        <f t="shared" si="8"/>
        <v/>
      </c>
    </row>
    <row r="441" spans="1:11" ht="18.75" customHeight="1" x14ac:dyDescent="0.3">
      <c r="A441" s="385"/>
      <c r="B441" s="40"/>
      <c r="C441" s="41" t="s">
        <v>15</v>
      </c>
      <c r="D441" s="42"/>
      <c r="E441" s="34" t="s">
        <v>947</v>
      </c>
      <c r="F441" s="35"/>
      <c r="G441" s="35"/>
      <c r="H441" s="36">
        <f>H442</f>
        <v>1500000</v>
      </c>
      <c r="I441" s="37" t="s">
        <v>18</v>
      </c>
      <c r="J441" s="386"/>
      <c r="K441" s="4" t="str">
        <f t="shared" si="8"/>
        <v/>
      </c>
    </row>
    <row r="442" spans="1:11" ht="37.5" customHeight="1" x14ac:dyDescent="0.3">
      <c r="A442" s="387" t="s">
        <v>943</v>
      </c>
      <c r="B442" s="288" t="s">
        <v>948</v>
      </c>
      <c r="C442" s="388" t="s">
        <v>949</v>
      </c>
      <c r="D442" s="389"/>
      <c r="E442" s="290" t="s">
        <v>950</v>
      </c>
      <c r="F442" s="291" t="s">
        <v>24</v>
      </c>
      <c r="G442" s="291">
        <v>6211500</v>
      </c>
      <c r="H442" s="292">
        <f>SUM(H443:H457)</f>
        <v>1500000</v>
      </c>
      <c r="I442" s="293" t="s">
        <v>18</v>
      </c>
      <c r="J442" s="390"/>
      <c r="K442" s="4" t="str">
        <f t="shared" si="8"/>
        <v>2302639003700001</v>
      </c>
    </row>
    <row r="443" spans="1:11" ht="19.5" customHeight="1" x14ac:dyDescent="0.3">
      <c r="A443" s="391" t="s">
        <v>943</v>
      </c>
      <c r="B443" s="110" t="s">
        <v>948</v>
      </c>
      <c r="C443" s="110" t="s">
        <v>949</v>
      </c>
      <c r="D443" s="111" t="s">
        <v>951</v>
      </c>
      <c r="E443" s="112" t="s">
        <v>952</v>
      </c>
      <c r="F443" s="298" t="s">
        <v>24</v>
      </c>
      <c r="G443" s="298">
        <v>6211500</v>
      </c>
      <c r="H443" s="356">
        <v>50000</v>
      </c>
      <c r="I443" s="115" t="s">
        <v>18</v>
      </c>
      <c r="J443" s="392" t="s">
        <v>75</v>
      </c>
      <c r="K443" s="4" t="str">
        <f t="shared" si="8"/>
        <v>2302639003700001</v>
      </c>
    </row>
    <row r="444" spans="1:11" ht="18.75" customHeight="1" x14ac:dyDescent="0.3">
      <c r="A444" s="393" t="s">
        <v>943</v>
      </c>
      <c r="B444" s="302" t="s">
        <v>948</v>
      </c>
      <c r="C444" s="302" t="s">
        <v>949</v>
      </c>
      <c r="D444" s="163" t="s">
        <v>953</v>
      </c>
      <c r="E444" s="164" t="s">
        <v>954</v>
      </c>
      <c r="F444" s="303" t="s">
        <v>24</v>
      </c>
      <c r="G444" s="303">
        <v>6211500</v>
      </c>
      <c r="H444" s="305">
        <v>80000</v>
      </c>
      <c r="I444" s="224" t="s">
        <v>18</v>
      </c>
      <c r="J444" s="390" t="s">
        <v>75</v>
      </c>
      <c r="K444" s="4" t="str">
        <f t="shared" si="8"/>
        <v>2302639003700001</v>
      </c>
    </row>
    <row r="445" spans="1:11" ht="18.75" customHeight="1" x14ac:dyDescent="0.3">
      <c r="A445" s="394" t="s">
        <v>943</v>
      </c>
      <c r="B445" s="85" t="s">
        <v>948</v>
      </c>
      <c r="C445" s="85" t="s">
        <v>949</v>
      </c>
      <c r="D445" s="86" t="s">
        <v>955</v>
      </c>
      <c r="E445" s="87" t="s">
        <v>956</v>
      </c>
      <c r="F445" s="273" t="s">
        <v>24</v>
      </c>
      <c r="G445" s="273">
        <v>6211500</v>
      </c>
      <c r="H445" s="234">
        <v>60000</v>
      </c>
      <c r="I445" s="132" t="s">
        <v>18</v>
      </c>
      <c r="J445" s="230" t="s">
        <v>75</v>
      </c>
      <c r="K445" s="4" t="str">
        <f t="shared" si="8"/>
        <v>2302639003700001</v>
      </c>
    </row>
    <row r="446" spans="1:11" ht="43.5" x14ac:dyDescent="0.3">
      <c r="A446" s="394" t="s">
        <v>943</v>
      </c>
      <c r="B446" s="85" t="s">
        <v>948</v>
      </c>
      <c r="C446" s="85" t="s">
        <v>949</v>
      </c>
      <c r="D446" s="86" t="s">
        <v>957</v>
      </c>
      <c r="E446" s="87" t="s">
        <v>958</v>
      </c>
      <c r="F446" s="273" t="s">
        <v>24</v>
      </c>
      <c r="G446" s="273">
        <v>6211500</v>
      </c>
      <c r="H446" s="234">
        <v>60000</v>
      </c>
      <c r="I446" s="132" t="s">
        <v>18</v>
      </c>
      <c r="J446" s="230" t="s">
        <v>75</v>
      </c>
      <c r="K446" s="4" t="str">
        <f t="shared" si="8"/>
        <v>2302639003700001</v>
      </c>
    </row>
    <row r="447" spans="1:11" ht="18.75" customHeight="1" x14ac:dyDescent="0.3">
      <c r="A447" s="394" t="s">
        <v>943</v>
      </c>
      <c r="B447" s="85" t="s">
        <v>948</v>
      </c>
      <c r="C447" s="85" t="s">
        <v>949</v>
      </c>
      <c r="D447" s="86" t="s">
        <v>959</v>
      </c>
      <c r="E447" s="87" t="s">
        <v>960</v>
      </c>
      <c r="F447" s="273" t="s">
        <v>24</v>
      </c>
      <c r="G447" s="273">
        <v>6211500</v>
      </c>
      <c r="H447" s="234">
        <v>245300</v>
      </c>
      <c r="I447" s="132" t="s">
        <v>18</v>
      </c>
      <c r="J447" s="230" t="s">
        <v>75</v>
      </c>
      <c r="K447" s="4" t="str">
        <f t="shared" si="8"/>
        <v>2302639003700001</v>
      </c>
    </row>
    <row r="448" spans="1:11" ht="43.5" x14ac:dyDescent="0.3">
      <c r="A448" s="394" t="s">
        <v>943</v>
      </c>
      <c r="B448" s="85" t="s">
        <v>948</v>
      </c>
      <c r="C448" s="85" t="s">
        <v>949</v>
      </c>
      <c r="D448" s="86" t="s">
        <v>961</v>
      </c>
      <c r="E448" s="87" t="s">
        <v>962</v>
      </c>
      <c r="F448" s="273" t="s">
        <v>24</v>
      </c>
      <c r="G448" s="273">
        <v>6211500</v>
      </c>
      <c r="H448" s="234">
        <v>154700</v>
      </c>
      <c r="I448" s="132" t="s">
        <v>18</v>
      </c>
      <c r="J448" s="230" t="s">
        <v>75</v>
      </c>
      <c r="K448" s="4" t="str">
        <f t="shared" si="8"/>
        <v>2302639003700001</v>
      </c>
    </row>
    <row r="449" spans="1:11" ht="43.5" x14ac:dyDescent="0.3">
      <c r="A449" s="394" t="s">
        <v>943</v>
      </c>
      <c r="B449" s="85" t="s">
        <v>948</v>
      </c>
      <c r="C449" s="85" t="s">
        <v>949</v>
      </c>
      <c r="D449" s="86" t="s">
        <v>963</v>
      </c>
      <c r="E449" s="87" t="s">
        <v>964</v>
      </c>
      <c r="F449" s="273" t="s">
        <v>24</v>
      </c>
      <c r="G449" s="273">
        <v>6211500</v>
      </c>
      <c r="H449" s="89">
        <v>10000</v>
      </c>
      <c r="I449" s="132" t="s">
        <v>18</v>
      </c>
      <c r="J449" s="230" t="s">
        <v>75</v>
      </c>
      <c r="K449" s="4" t="str">
        <f t="shared" si="8"/>
        <v>2302639003700001</v>
      </c>
    </row>
    <row r="450" spans="1:11" ht="21.75" x14ac:dyDescent="0.3">
      <c r="A450" s="394" t="s">
        <v>943</v>
      </c>
      <c r="B450" s="85" t="s">
        <v>948</v>
      </c>
      <c r="C450" s="85" t="s">
        <v>949</v>
      </c>
      <c r="D450" s="86" t="s">
        <v>965</v>
      </c>
      <c r="E450" s="87" t="s">
        <v>966</v>
      </c>
      <c r="F450" s="273" t="s">
        <v>24</v>
      </c>
      <c r="G450" s="273">
        <v>6211500</v>
      </c>
      <c r="H450" s="234">
        <v>100000</v>
      </c>
      <c r="I450" s="132" t="s">
        <v>18</v>
      </c>
      <c r="J450" s="230" t="s">
        <v>47</v>
      </c>
      <c r="K450" s="4" t="str">
        <f t="shared" si="8"/>
        <v>2302639003700001</v>
      </c>
    </row>
    <row r="451" spans="1:11" ht="18.75" customHeight="1" x14ac:dyDescent="0.3">
      <c r="A451" s="394" t="s">
        <v>943</v>
      </c>
      <c r="B451" s="85" t="s">
        <v>948</v>
      </c>
      <c r="C451" s="85" t="s">
        <v>949</v>
      </c>
      <c r="D451" s="86" t="s">
        <v>967</v>
      </c>
      <c r="E451" s="87" t="s">
        <v>968</v>
      </c>
      <c r="F451" s="273" t="s">
        <v>24</v>
      </c>
      <c r="G451" s="273">
        <v>6211500</v>
      </c>
      <c r="H451" s="234">
        <v>200000</v>
      </c>
      <c r="I451" s="132" t="s">
        <v>18</v>
      </c>
      <c r="J451" s="230" t="s">
        <v>47</v>
      </c>
      <c r="K451" s="4" t="str">
        <f t="shared" si="8"/>
        <v>2302639003700001</v>
      </c>
    </row>
    <row r="452" spans="1:11" ht="21.75" x14ac:dyDescent="0.3">
      <c r="A452" s="394" t="s">
        <v>943</v>
      </c>
      <c r="B452" s="85" t="s">
        <v>948</v>
      </c>
      <c r="C452" s="85" t="s">
        <v>949</v>
      </c>
      <c r="D452" s="86" t="s">
        <v>969</v>
      </c>
      <c r="E452" s="87" t="s">
        <v>970</v>
      </c>
      <c r="F452" s="273" t="s">
        <v>24</v>
      </c>
      <c r="G452" s="273">
        <v>6211500</v>
      </c>
      <c r="H452" s="89">
        <v>100000</v>
      </c>
      <c r="I452" s="132" t="s">
        <v>18</v>
      </c>
      <c r="J452" s="376" t="s">
        <v>62</v>
      </c>
      <c r="K452" s="4" t="str">
        <f t="shared" si="8"/>
        <v>2302639003700001</v>
      </c>
    </row>
    <row r="453" spans="1:11" ht="43.5" x14ac:dyDescent="0.3">
      <c r="A453" s="394" t="s">
        <v>943</v>
      </c>
      <c r="B453" s="85" t="s">
        <v>948</v>
      </c>
      <c r="C453" s="85" t="s">
        <v>949</v>
      </c>
      <c r="D453" s="86" t="s">
        <v>971</v>
      </c>
      <c r="E453" s="87" t="s">
        <v>972</v>
      </c>
      <c r="F453" s="273" t="s">
        <v>24</v>
      </c>
      <c r="G453" s="273">
        <v>6211500</v>
      </c>
      <c r="H453" s="89">
        <v>60000</v>
      </c>
      <c r="I453" s="132" t="s">
        <v>18</v>
      </c>
      <c r="J453" s="91" t="s">
        <v>244</v>
      </c>
      <c r="K453" s="4" t="str">
        <f t="shared" si="8"/>
        <v>2302639003700001</v>
      </c>
    </row>
    <row r="454" spans="1:11" ht="43.5" x14ac:dyDescent="0.3">
      <c r="A454" s="394" t="s">
        <v>943</v>
      </c>
      <c r="B454" s="85" t="s">
        <v>948</v>
      </c>
      <c r="C454" s="85" t="s">
        <v>949</v>
      </c>
      <c r="D454" s="86" t="s">
        <v>973</v>
      </c>
      <c r="E454" s="87" t="s">
        <v>974</v>
      </c>
      <c r="F454" s="273" t="s">
        <v>24</v>
      </c>
      <c r="G454" s="273">
        <v>6211500</v>
      </c>
      <c r="H454" s="89">
        <v>200000</v>
      </c>
      <c r="I454" s="132" t="s">
        <v>18</v>
      </c>
      <c r="J454" s="91" t="s">
        <v>119</v>
      </c>
      <c r="K454" s="4" t="str">
        <f t="shared" si="8"/>
        <v>2302639003700001</v>
      </c>
    </row>
    <row r="455" spans="1:11" ht="21.75" x14ac:dyDescent="0.3">
      <c r="A455" s="394" t="s">
        <v>943</v>
      </c>
      <c r="B455" s="85" t="s">
        <v>948</v>
      </c>
      <c r="C455" s="85" t="s">
        <v>949</v>
      </c>
      <c r="D455" s="86" t="s">
        <v>975</v>
      </c>
      <c r="E455" s="87" t="s">
        <v>976</v>
      </c>
      <c r="F455" s="273" t="s">
        <v>24</v>
      </c>
      <c r="G455" s="273">
        <v>6211500</v>
      </c>
      <c r="H455" s="89">
        <v>50000</v>
      </c>
      <c r="I455" s="132" t="s">
        <v>18</v>
      </c>
      <c r="J455" s="230" t="s">
        <v>289</v>
      </c>
      <c r="K455" s="4" t="str">
        <f t="shared" si="8"/>
        <v>2302639003700001</v>
      </c>
    </row>
    <row r="456" spans="1:11" ht="21.75" x14ac:dyDescent="0.3">
      <c r="A456" s="394" t="s">
        <v>943</v>
      </c>
      <c r="B456" s="85" t="s">
        <v>948</v>
      </c>
      <c r="C456" s="85" t="s">
        <v>949</v>
      </c>
      <c r="D456" s="86" t="s">
        <v>977</v>
      </c>
      <c r="E456" s="87" t="s">
        <v>978</v>
      </c>
      <c r="F456" s="273" t="s">
        <v>24</v>
      </c>
      <c r="G456" s="273">
        <v>6211500</v>
      </c>
      <c r="H456" s="89">
        <v>80000</v>
      </c>
      <c r="I456" s="132" t="s">
        <v>18</v>
      </c>
      <c r="J456" s="230" t="s">
        <v>116</v>
      </c>
      <c r="K456" s="4" t="str">
        <f t="shared" si="8"/>
        <v>2302639003700001</v>
      </c>
    </row>
    <row r="457" spans="1:11" ht="21.75" x14ac:dyDescent="0.3">
      <c r="A457" s="395" t="s">
        <v>943</v>
      </c>
      <c r="B457" s="396" t="s">
        <v>948</v>
      </c>
      <c r="C457" s="396" t="s">
        <v>949</v>
      </c>
      <c r="D457" s="340" t="s">
        <v>979</v>
      </c>
      <c r="E457" s="341" t="s">
        <v>980</v>
      </c>
      <c r="F457" s="342" t="s">
        <v>24</v>
      </c>
      <c r="G457" s="342">
        <v>6211500</v>
      </c>
      <c r="H457" s="397">
        <v>50000</v>
      </c>
      <c r="I457" s="344" t="s">
        <v>18</v>
      </c>
      <c r="J457" s="398" t="s">
        <v>939</v>
      </c>
      <c r="K457" s="4" t="str">
        <f t="shared" si="8"/>
        <v>2302639003700001</v>
      </c>
    </row>
    <row r="458" spans="1:11" ht="18.75" customHeight="1" x14ac:dyDescent="0.3">
      <c r="A458" s="117" t="s">
        <v>981</v>
      </c>
      <c r="B458" s="399" t="s">
        <v>982</v>
      </c>
      <c r="C458" s="399" t="s">
        <v>983</v>
      </c>
      <c r="D458" s="118"/>
      <c r="E458" s="119" t="s">
        <v>671</v>
      </c>
      <c r="F458" s="120"/>
      <c r="G458" s="120"/>
      <c r="H458" s="121"/>
      <c r="I458" s="122"/>
      <c r="J458" s="400"/>
      <c r="K458" s="4" t="str">
        <f t="shared" si="8"/>
        <v>230264004</v>
      </c>
    </row>
    <row r="459" spans="1:11" ht="18.75" customHeight="1" x14ac:dyDescent="0.3">
      <c r="A459" s="32"/>
      <c r="B459" s="401"/>
      <c r="C459" s="402" t="s">
        <v>15</v>
      </c>
      <c r="D459" s="403"/>
      <c r="E459" s="34" t="s">
        <v>984</v>
      </c>
      <c r="F459" s="35"/>
      <c r="G459" s="404"/>
      <c r="H459" s="405"/>
      <c r="I459" s="406"/>
      <c r="J459" s="407"/>
      <c r="K459" s="4" t="str">
        <f t="shared" si="8"/>
        <v/>
      </c>
    </row>
    <row r="460" spans="1:11" ht="18.75" customHeight="1" x14ac:dyDescent="0.3">
      <c r="A460" s="32"/>
      <c r="B460" s="401"/>
      <c r="C460" s="408" t="s">
        <v>15</v>
      </c>
      <c r="D460" s="409"/>
      <c r="E460" s="34" t="s">
        <v>985</v>
      </c>
      <c r="F460" s="35" t="s">
        <v>24</v>
      </c>
      <c r="G460" s="404">
        <v>6211500</v>
      </c>
      <c r="H460" s="405">
        <f>H461</f>
        <v>1000000</v>
      </c>
      <c r="I460" s="406" t="s">
        <v>18</v>
      </c>
      <c r="J460" s="407"/>
      <c r="K460" s="4" t="str">
        <f t="shared" si="8"/>
        <v/>
      </c>
    </row>
    <row r="461" spans="1:11" s="99" customFormat="1" ht="18.75" customHeight="1" x14ac:dyDescent="0.5">
      <c r="A461" s="410" t="s">
        <v>981</v>
      </c>
      <c r="B461" s="49" t="s">
        <v>986</v>
      </c>
      <c r="C461" s="69" t="s">
        <v>987</v>
      </c>
      <c r="D461" s="69"/>
      <c r="E461" s="411" t="s">
        <v>988</v>
      </c>
      <c r="F461" s="52" t="s">
        <v>24</v>
      </c>
      <c r="G461" s="52">
        <v>6211500</v>
      </c>
      <c r="H461" s="75">
        <f>SUM(H462:H474)</f>
        <v>1000000</v>
      </c>
      <c r="I461" s="82" t="s">
        <v>18</v>
      </c>
      <c r="J461" s="412"/>
      <c r="K461" s="4" t="str">
        <f t="shared" si="8"/>
        <v>2302639004700001</v>
      </c>
    </row>
    <row r="462" spans="1:11" ht="18.75" customHeight="1" x14ac:dyDescent="0.3">
      <c r="A462" s="394" t="s">
        <v>981</v>
      </c>
      <c r="B462" s="85" t="s">
        <v>986</v>
      </c>
      <c r="C462" s="85" t="s">
        <v>987</v>
      </c>
      <c r="D462" s="86" t="s">
        <v>989</v>
      </c>
      <c r="E462" s="87" t="s">
        <v>990</v>
      </c>
      <c r="F462" s="273" t="s">
        <v>24</v>
      </c>
      <c r="G462" s="273">
        <v>6211500</v>
      </c>
      <c r="H462" s="234">
        <v>25000</v>
      </c>
      <c r="I462" s="132" t="s">
        <v>18</v>
      </c>
      <c r="J462" s="230" t="s">
        <v>939</v>
      </c>
      <c r="K462" s="4" t="str">
        <f t="shared" si="8"/>
        <v>2302639004700001</v>
      </c>
    </row>
    <row r="463" spans="1:11" ht="18.75" customHeight="1" x14ac:dyDescent="0.3">
      <c r="A463" s="394" t="s">
        <v>981</v>
      </c>
      <c r="B463" s="85" t="s">
        <v>986</v>
      </c>
      <c r="C463" s="85" t="s">
        <v>987</v>
      </c>
      <c r="D463" s="86" t="s">
        <v>991</v>
      </c>
      <c r="E463" s="87" t="s">
        <v>992</v>
      </c>
      <c r="F463" s="273" t="s">
        <v>24</v>
      </c>
      <c r="G463" s="273">
        <v>6211500</v>
      </c>
      <c r="H463" s="234">
        <v>30000</v>
      </c>
      <c r="I463" s="132" t="s">
        <v>18</v>
      </c>
      <c r="J463" s="230" t="s">
        <v>939</v>
      </c>
      <c r="K463" s="4" t="str">
        <f t="shared" si="8"/>
        <v>2302639004700001</v>
      </c>
    </row>
    <row r="464" spans="1:11" ht="18.75" customHeight="1" x14ac:dyDescent="0.3">
      <c r="A464" s="394" t="s">
        <v>981</v>
      </c>
      <c r="B464" s="85" t="s">
        <v>986</v>
      </c>
      <c r="C464" s="85" t="s">
        <v>987</v>
      </c>
      <c r="D464" s="86" t="s">
        <v>993</v>
      </c>
      <c r="E464" s="87" t="s">
        <v>994</v>
      </c>
      <c r="F464" s="273" t="s">
        <v>24</v>
      </c>
      <c r="G464" s="273">
        <v>6211500</v>
      </c>
      <c r="H464" s="234">
        <v>100000</v>
      </c>
      <c r="I464" s="132" t="s">
        <v>18</v>
      </c>
      <c r="J464" s="230" t="s">
        <v>939</v>
      </c>
      <c r="K464" s="4" t="str">
        <f t="shared" si="8"/>
        <v>2302639004700001</v>
      </c>
    </row>
    <row r="465" spans="1:11" ht="18.75" customHeight="1" x14ac:dyDescent="0.3">
      <c r="A465" s="394" t="s">
        <v>981</v>
      </c>
      <c r="B465" s="85" t="s">
        <v>986</v>
      </c>
      <c r="C465" s="85" t="s">
        <v>987</v>
      </c>
      <c r="D465" s="86" t="s">
        <v>995</v>
      </c>
      <c r="E465" s="87" t="s">
        <v>996</v>
      </c>
      <c r="F465" s="273" t="s">
        <v>24</v>
      </c>
      <c r="G465" s="273">
        <v>6211500</v>
      </c>
      <c r="H465" s="234">
        <v>50000</v>
      </c>
      <c r="I465" s="132" t="s">
        <v>18</v>
      </c>
      <c r="J465" s="230" t="s">
        <v>939</v>
      </c>
      <c r="K465" s="4" t="str">
        <f t="shared" si="8"/>
        <v>2302639004700001</v>
      </c>
    </row>
    <row r="466" spans="1:11" ht="18.75" customHeight="1" x14ac:dyDescent="0.3">
      <c r="A466" s="394" t="s">
        <v>981</v>
      </c>
      <c r="B466" s="85" t="s">
        <v>986</v>
      </c>
      <c r="C466" s="85" t="s">
        <v>987</v>
      </c>
      <c r="D466" s="86" t="s">
        <v>997</v>
      </c>
      <c r="E466" s="87" t="s">
        <v>998</v>
      </c>
      <c r="F466" s="273" t="s">
        <v>24</v>
      </c>
      <c r="G466" s="273">
        <v>6211500</v>
      </c>
      <c r="H466" s="359">
        <v>120000</v>
      </c>
      <c r="I466" s="132" t="s">
        <v>18</v>
      </c>
      <c r="J466" s="230" t="s">
        <v>282</v>
      </c>
      <c r="K466" s="4" t="str">
        <f t="shared" si="8"/>
        <v>2302639004700001</v>
      </c>
    </row>
    <row r="467" spans="1:11" ht="18.75" customHeight="1" x14ac:dyDescent="0.3">
      <c r="A467" s="394" t="s">
        <v>981</v>
      </c>
      <c r="B467" s="85" t="s">
        <v>986</v>
      </c>
      <c r="C467" s="85" t="s">
        <v>987</v>
      </c>
      <c r="D467" s="86" t="s">
        <v>999</v>
      </c>
      <c r="E467" s="87" t="s">
        <v>1000</v>
      </c>
      <c r="F467" s="273" t="s">
        <v>24</v>
      </c>
      <c r="G467" s="273">
        <v>6211500</v>
      </c>
      <c r="H467" s="234">
        <v>100000</v>
      </c>
      <c r="I467" s="132" t="s">
        <v>18</v>
      </c>
      <c r="J467" s="230" t="s">
        <v>939</v>
      </c>
      <c r="K467" s="4" t="str">
        <f t="shared" si="8"/>
        <v>2302639004700001</v>
      </c>
    </row>
    <row r="468" spans="1:11" ht="18.75" customHeight="1" x14ac:dyDescent="0.3">
      <c r="A468" s="394" t="s">
        <v>981</v>
      </c>
      <c r="B468" s="85" t="s">
        <v>986</v>
      </c>
      <c r="C468" s="85" t="s">
        <v>987</v>
      </c>
      <c r="D468" s="86" t="s">
        <v>1001</v>
      </c>
      <c r="E468" s="87" t="s">
        <v>1002</v>
      </c>
      <c r="F468" s="273" t="s">
        <v>24</v>
      </c>
      <c r="G468" s="273">
        <v>6211500</v>
      </c>
      <c r="H468" s="234">
        <v>50000</v>
      </c>
      <c r="I468" s="132" t="s">
        <v>18</v>
      </c>
      <c r="J468" s="230" t="s">
        <v>939</v>
      </c>
      <c r="K468" s="4" t="str">
        <f t="shared" si="8"/>
        <v>2302639004700001</v>
      </c>
    </row>
    <row r="469" spans="1:11" ht="18.75" customHeight="1" x14ac:dyDescent="0.3">
      <c r="A469" s="394" t="s">
        <v>981</v>
      </c>
      <c r="B469" s="85" t="s">
        <v>986</v>
      </c>
      <c r="C469" s="85" t="s">
        <v>987</v>
      </c>
      <c r="D469" s="86" t="s">
        <v>1003</v>
      </c>
      <c r="E469" s="87" t="s">
        <v>1004</v>
      </c>
      <c r="F469" s="273" t="s">
        <v>24</v>
      </c>
      <c r="G469" s="273">
        <v>6211500</v>
      </c>
      <c r="H469" s="234">
        <v>130000</v>
      </c>
      <c r="I469" s="132" t="s">
        <v>18</v>
      </c>
      <c r="J469" s="230" t="s">
        <v>939</v>
      </c>
      <c r="K469" s="4" t="str">
        <f t="shared" si="8"/>
        <v>2302639004700001</v>
      </c>
    </row>
    <row r="470" spans="1:11" ht="18.75" customHeight="1" x14ac:dyDescent="0.3">
      <c r="A470" s="394" t="s">
        <v>981</v>
      </c>
      <c r="B470" s="85" t="s">
        <v>986</v>
      </c>
      <c r="C470" s="85" t="s">
        <v>987</v>
      </c>
      <c r="D470" s="86" t="s">
        <v>1005</v>
      </c>
      <c r="E470" s="87" t="s">
        <v>1006</v>
      </c>
      <c r="F470" s="273" t="s">
        <v>24</v>
      </c>
      <c r="G470" s="273">
        <v>6211500</v>
      </c>
      <c r="H470" s="234">
        <v>25000</v>
      </c>
      <c r="I470" s="132" t="s">
        <v>18</v>
      </c>
      <c r="J470" s="230" t="s">
        <v>939</v>
      </c>
      <c r="K470" s="4" t="str">
        <f t="shared" si="8"/>
        <v>2302639004700001</v>
      </c>
    </row>
    <row r="471" spans="1:11" ht="18.75" customHeight="1" x14ac:dyDescent="0.3">
      <c r="A471" s="394" t="s">
        <v>981</v>
      </c>
      <c r="B471" s="85" t="s">
        <v>986</v>
      </c>
      <c r="C471" s="85" t="s">
        <v>987</v>
      </c>
      <c r="D471" s="86" t="s">
        <v>1007</v>
      </c>
      <c r="E471" s="87" t="s">
        <v>1008</v>
      </c>
      <c r="F471" s="273" t="s">
        <v>24</v>
      </c>
      <c r="G471" s="273">
        <v>6211500</v>
      </c>
      <c r="H471" s="234">
        <v>100000</v>
      </c>
      <c r="I471" s="132" t="s">
        <v>18</v>
      </c>
      <c r="J471" s="230" t="s">
        <v>939</v>
      </c>
      <c r="K471" s="4" t="str">
        <f t="shared" si="8"/>
        <v>2302639004700001</v>
      </c>
    </row>
    <row r="472" spans="1:11" ht="18.75" customHeight="1" x14ac:dyDescent="0.5">
      <c r="A472" s="394" t="s">
        <v>981</v>
      </c>
      <c r="B472" s="85" t="s">
        <v>986</v>
      </c>
      <c r="C472" s="85" t="s">
        <v>987</v>
      </c>
      <c r="D472" s="86" t="s">
        <v>1009</v>
      </c>
      <c r="E472" s="87" t="s">
        <v>1010</v>
      </c>
      <c r="F472" s="273" t="s">
        <v>24</v>
      </c>
      <c r="G472" s="273">
        <v>6211500</v>
      </c>
      <c r="H472" s="413">
        <v>30000</v>
      </c>
      <c r="I472" s="132" t="s">
        <v>18</v>
      </c>
      <c r="J472" s="230" t="s">
        <v>939</v>
      </c>
      <c r="K472" s="4" t="str">
        <f t="shared" si="8"/>
        <v>2302639004700001</v>
      </c>
    </row>
    <row r="473" spans="1:11" ht="18.75" customHeight="1" x14ac:dyDescent="0.3">
      <c r="A473" s="394" t="s">
        <v>981</v>
      </c>
      <c r="B473" s="85" t="s">
        <v>986</v>
      </c>
      <c r="C473" s="85" t="s">
        <v>987</v>
      </c>
      <c r="D473" s="86" t="s">
        <v>1011</v>
      </c>
      <c r="E473" s="87" t="s">
        <v>1012</v>
      </c>
      <c r="F473" s="273" t="s">
        <v>24</v>
      </c>
      <c r="G473" s="273">
        <v>6211500</v>
      </c>
      <c r="H473" s="234">
        <v>120000</v>
      </c>
      <c r="I473" s="132" t="s">
        <v>18</v>
      </c>
      <c r="J473" s="230" t="s">
        <v>939</v>
      </c>
      <c r="K473" s="4" t="str">
        <f t="shared" si="8"/>
        <v>2302639004700001</v>
      </c>
    </row>
    <row r="474" spans="1:11" ht="18.75" customHeight="1" x14ac:dyDescent="0.3">
      <c r="A474" s="391" t="s">
        <v>981</v>
      </c>
      <c r="B474" s="110" t="s">
        <v>986</v>
      </c>
      <c r="C474" s="110" t="s">
        <v>987</v>
      </c>
      <c r="D474" s="111" t="s">
        <v>1013</v>
      </c>
      <c r="E474" s="112" t="s">
        <v>1014</v>
      </c>
      <c r="F474" s="298" t="s">
        <v>24</v>
      </c>
      <c r="G474" s="298">
        <v>6211500</v>
      </c>
      <c r="H474" s="360">
        <v>120000</v>
      </c>
      <c r="I474" s="115" t="s">
        <v>18</v>
      </c>
      <c r="J474" s="392" t="s">
        <v>282</v>
      </c>
      <c r="K474" s="4" t="str">
        <f t="shared" si="8"/>
        <v>2302639004700001</v>
      </c>
    </row>
    <row r="475" spans="1:11" ht="18.75" customHeight="1" x14ac:dyDescent="0.3">
      <c r="A475" s="117" t="s">
        <v>1015</v>
      </c>
      <c r="B475" s="399" t="s">
        <v>1016</v>
      </c>
      <c r="C475" s="414" t="s">
        <v>1017</v>
      </c>
      <c r="D475" s="415"/>
      <c r="E475" s="119" t="s">
        <v>671</v>
      </c>
      <c r="F475" s="416"/>
      <c r="G475" s="416"/>
      <c r="H475" s="417"/>
      <c r="I475" s="418"/>
      <c r="J475" s="400"/>
      <c r="K475" s="4" t="str">
        <f t="shared" si="8"/>
        <v>230269004</v>
      </c>
    </row>
    <row r="476" spans="1:11" ht="18.75" customHeight="1" x14ac:dyDescent="0.3">
      <c r="A476" s="419"/>
      <c r="B476" s="402"/>
      <c r="C476" s="402" t="s">
        <v>15</v>
      </c>
      <c r="D476" s="420"/>
      <c r="E476" s="34" t="s">
        <v>1018</v>
      </c>
      <c r="F476" s="404"/>
      <c r="G476" s="404"/>
      <c r="H476" s="421"/>
      <c r="I476" s="422"/>
      <c r="J476" s="384"/>
      <c r="K476" s="4" t="str">
        <f t="shared" si="8"/>
        <v/>
      </c>
    </row>
    <row r="477" spans="1:11" ht="18.75" customHeight="1" x14ac:dyDescent="0.3">
      <c r="A477" s="419"/>
      <c r="B477" s="402"/>
      <c r="C477" s="402" t="s">
        <v>15</v>
      </c>
      <c r="D477" s="420"/>
      <c r="E477" s="34" t="s">
        <v>1019</v>
      </c>
      <c r="F477" s="404"/>
      <c r="G477" s="404"/>
      <c r="H477" s="423">
        <f>H478</f>
        <v>1000000</v>
      </c>
      <c r="I477" s="406" t="s">
        <v>18</v>
      </c>
      <c r="J477" s="384"/>
      <c r="K477" s="4" t="str">
        <f t="shared" si="8"/>
        <v/>
      </c>
    </row>
    <row r="478" spans="1:11" ht="18.75" customHeight="1" x14ac:dyDescent="0.5">
      <c r="A478" s="346" t="s">
        <v>1015</v>
      </c>
      <c r="B478" s="424" t="s">
        <v>1020</v>
      </c>
      <c r="C478" s="424" t="s">
        <v>1021</v>
      </c>
      <c r="D478" s="69"/>
      <c r="E478" s="411" t="s">
        <v>1022</v>
      </c>
      <c r="F478" s="52" t="s">
        <v>24</v>
      </c>
      <c r="G478" s="52">
        <v>6211500</v>
      </c>
      <c r="H478" s="75">
        <f>SUM(H479:H496)</f>
        <v>1000000</v>
      </c>
      <c r="I478" s="82" t="s">
        <v>18</v>
      </c>
      <c r="J478" s="412"/>
      <c r="K478" s="4" t="str">
        <f t="shared" si="8"/>
        <v>2302639004700002</v>
      </c>
    </row>
    <row r="479" spans="1:11" ht="18.75" customHeight="1" x14ac:dyDescent="0.3">
      <c r="A479" s="348" t="s">
        <v>1015</v>
      </c>
      <c r="B479" s="425" t="s">
        <v>1020</v>
      </c>
      <c r="C479" s="425" t="s">
        <v>1021</v>
      </c>
      <c r="D479" s="86" t="s">
        <v>1023</v>
      </c>
      <c r="E479" s="87" t="s">
        <v>1024</v>
      </c>
      <c r="F479" s="273" t="s">
        <v>24</v>
      </c>
      <c r="G479" s="273">
        <v>6211500</v>
      </c>
      <c r="H479" s="234">
        <v>100000</v>
      </c>
      <c r="I479" s="132" t="s">
        <v>18</v>
      </c>
      <c r="J479" s="230" t="s">
        <v>939</v>
      </c>
      <c r="K479" s="4" t="str">
        <f t="shared" ref="K479:K495" si="9">IF(B479="","","23026"&amp;RIGHT(B479,(LEN(B479)-5)))</f>
        <v>2302639004700002</v>
      </c>
    </row>
    <row r="480" spans="1:11" ht="18.75" customHeight="1" x14ac:dyDescent="0.3">
      <c r="A480" s="348" t="s">
        <v>1015</v>
      </c>
      <c r="B480" s="425" t="s">
        <v>1020</v>
      </c>
      <c r="C480" s="425" t="s">
        <v>1021</v>
      </c>
      <c r="D480" s="86" t="s">
        <v>1025</v>
      </c>
      <c r="E480" s="87" t="s">
        <v>1026</v>
      </c>
      <c r="F480" s="273" t="s">
        <v>24</v>
      </c>
      <c r="G480" s="273">
        <v>6211500</v>
      </c>
      <c r="H480" s="234">
        <v>40000</v>
      </c>
      <c r="I480" s="132" t="s">
        <v>18</v>
      </c>
      <c r="J480" s="230" t="s">
        <v>939</v>
      </c>
      <c r="K480" s="4" t="str">
        <f t="shared" si="9"/>
        <v>2302639004700002</v>
      </c>
    </row>
    <row r="481" spans="1:11" ht="18.75" customHeight="1" x14ac:dyDescent="0.5">
      <c r="A481" s="348" t="s">
        <v>1015</v>
      </c>
      <c r="B481" s="425" t="s">
        <v>1020</v>
      </c>
      <c r="C481" s="425" t="s">
        <v>1021</v>
      </c>
      <c r="D481" s="86" t="s">
        <v>1027</v>
      </c>
      <c r="E481" s="87" t="s">
        <v>1028</v>
      </c>
      <c r="F481" s="273" t="s">
        <v>24</v>
      </c>
      <c r="G481" s="273">
        <v>6211500</v>
      </c>
      <c r="H481" s="413">
        <v>100000</v>
      </c>
      <c r="I481" s="132" t="s">
        <v>18</v>
      </c>
      <c r="J481" s="230" t="s">
        <v>62</v>
      </c>
      <c r="K481" s="4" t="str">
        <f t="shared" si="9"/>
        <v>2302639004700002</v>
      </c>
    </row>
    <row r="482" spans="1:11" ht="21.75" x14ac:dyDescent="0.3">
      <c r="A482" s="348" t="s">
        <v>1015</v>
      </c>
      <c r="B482" s="425" t="s">
        <v>1020</v>
      </c>
      <c r="C482" s="425" t="s">
        <v>1021</v>
      </c>
      <c r="D482" s="86" t="s">
        <v>1029</v>
      </c>
      <c r="E482" s="87" t="s">
        <v>1030</v>
      </c>
      <c r="F482" s="273" t="s">
        <v>24</v>
      </c>
      <c r="G482" s="273">
        <v>6211500</v>
      </c>
      <c r="H482" s="234">
        <v>50000</v>
      </c>
      <c r="I482" s="132" t="s">
        <v>18</v>
      </c>
      <c r="J482" s="230" t="s">
        <v>244</v>
      </c>
      <c r="K482" s="4" t="str">
        <f t="shared" si="9"/>
        <v>2302639004700002</v>
      </c>
    </row>
    <row r="483" spans="1:11" ht="21.75" x14ac:dyDescent="0.3">
      <c r="A483" s="348" t="s">
        <v>1015</v>
      </c>
      <c r="B483" s="425" t="s">
        <v>1020</v>
      </c>
      <c r="C483" s="425" t="s">
        <v>1021</v>
      </c>
      <c r="D483" s="86" t="s">
        <v>1031</v>
      </c>
      <c r="E483" s="87" t="s">
        <v>1032</v>
      </c>
      <c r="F483" s="273" t="s">
        <v>24</v>
      </c>
      <c r="G483" s="273">
        <v>6211500</v>
      </c>
      <c r="H483" s="234">
        <v>160000</v>
      </c>
      <c r="I483" s="132" t="s">
        <v>18</v>
      </c>
      <c r="J483" s="230" t="s">
        <v>939</v>
      </c>
      <c r="K483" s="4" t="str">
        <f t="shared" si="9"/>
        <v>2302639004700002</v>
      </c>
    </row>
    <row r="484" spans="1:11" ht="21.75" x14ac:dyDescent="0.5">
      <c r="A484" s="348" t="s">
        <v>1015</v>
      </c>
      <c r="B484" s="425" t="s">
        <v>1020</v>
      </c>
      <c r="C484" s="425" t="s">
        <v>1021</v>
      </c>
      <c r="D484" s="86" t="s">
        <v>1033</v>
      </c>
      <c r="E484" s="87" t="s">
        <v>1034</v>
      </c>
      <c r="F484" s="273" t="s">
        <v>24</v>
      </c>
      <c r="G484" s="273">
        <v>6211500</v>
      </c>
      <c r="H484" s="413">
        <v>80000</v>
      </c>
      <c r="I484" s="132" t="s">
        <v>18</v>
      </c>
      <c r="J484" s="230" t="s">
        <v>939</v>
      </c>
      <c r="K484" s="4" t="str">
        <f t="shared" si="9"/>
        <v>2302639004700002</v>
      </c>
    </row>
    <row r="485" spans="1:11" ht="18.75" customHeight="1" x14ac:dyDescent="0.3">
      <c r="A485" s="348" t="s">
        <v>1015</v>
      </c>
      <c r="B485" s="425" t="s">
        <v>1020</v>
      </c>
      <c r="C485" s="425" t="s">
        <v>1021</v>
      </c>
      <c r="D485" s="86" t="s">
        <v>1035</v>
      </c>
      <c r="E485" s="87" t="s">
        <v>1036</v>
      </c>
      <c r="F485" s="273" t="s">
        <v>24</v>
      </c>
      <c r="G485" s="273">
        <v>6211500</v>
      </c>
      <c r="H485" s="234">
        <v>13000</v>
      </c>
      <c r="I485" s="132" t="s">
        <v>18</v>
      </c>
      <c r="J485" s="230" t="s">
        <v>244</v>
      </c>
      <c r="K485" s="4" t="str">
        <f t="shared" si="9"/>
        <v>2302639004700002</v>
      </c>
    </row>
    <row r="486" spans="1:11" ht="18.75" customHeight="1" x14ac:dyDescent="0.5">
      <c r="A486" s="348" t="s">
        <v>1015</v>
      </c>
      <c r="B486" s="425" t="s">
        <v>1020</v>
      </c>
      <c r="C486" s="425" t="s">
        <v>1021</v>
      </c>
      <c r="D486" s="86" t="s">
        <v>1037</v>
      </c>
      <c r="E486" s="87" t="s">
        <v>1038</v>
      </c>
      <c r="F486" s="273" t="s">
        <v>24</v>
      </c>
      <c r="G486" s="273">
        <v>6211500</v>
      </c>
      <c r="H486" s="413">
        <v>7500</v>
      </c>
      <c r="I486" s="132" t="s">
        <v>18</v>
      </c>
      <c r="J486" s="230" t="s">
        <v>119</v>
      </c>
      <c r="K486" s="4" t="str">
        <f t="shared" si="9"/>
        <v>2302639004700002</v>
      </c>
    </row>
    <row r="487" spans="1:11" ht="18.75" customHeight="1" x14ac:dyDescent="0.5">
      <c r="A487" s="348" t="s">
        <v>1015</v>
      </c>
      <c r="B487" s="425" t="s">
        <v>1020</v>
      </c>
      <c r="C487" s="425" t="s">
        <v>1021</v>
      </c>
      <c r="D487" s="86" t="s">
        <v>1039</v>
      </c>
      <c r="E487" s="87" t="s">
        <v>1040</v>
      </c>
      <c r="F487" s="273" t="s">
        <v>24</v>
      </c>
      <c r="G487" s="273">
        <v>6211500</v>
      </c>
      <c r="H487" s="413">
        <v>15000</v>
      </c>
      <c r="I487" s="132" t="s">
        <v>18</v>
      </c>
      <c r="J487" s="230" t="s">
        <v>119</v>
      </c>
      <c r="K487" s="4" t="str">
        <f t="shared" si="9"/>
        <v>2302639004700002</v>
      </c>
    </row>
    <row r="488" spans="1:11" ht="18.75" customHeight="1" x14ac:dyDescent="0.5">
      <c r="A488" s="348" t="s">
        <v>1015</v>
      </c>
      <c r="B488" s="425" t="s">
        <v>1020</v>
      </c>
      <c r="C488" s="425" t="s">
        <v>1021</v>
      </c>
      <c r="D488" s="86" t="s">
        <v>1041</v>
      </c>
      <c r="E488" s="87" t="s">
        <v>1042</v>
      </c>
      <c r="F488" s="273" t="s">
        <v>24</v>
      </c>
      <c r="G488" s="273">
        <v>6211500</v>
      </c>
      <c r="H488" s="413">
        <v>7500</v>
      </c>
      <c r="I488" s="132" t="s">
        <v>18</v>
      </c>
      <c r="J488" s="230" t="s">
        <v>119</v>
      </c>
      <c r="K488" s="4" t="str">
        <f t="shared" si="9"/>
        <v>2302639004700002</v>
      </c>
    </row>
    <row r="489" spans="1:11" ht="18.75" customHeight="1" x14ac:dyDescent="0.3">
      <c r="A489" s="348" t="s">
        <v>1015</v>
      </c>
      <c r="B489" s="425" t="s">
        <v>1020</v>
      </c>
      <c r="C489" s="425" t="s">
        <v>1021</v>
      </c>
      <c r="D489" s="86" t="s">
        <v>1043</v>
      </c>
      <c r="E489" s="87" t="s">
        <v>1044</v>
      </c>
      <c r="F489" s="273" t="s">
        <v>24</v>
      </c>
      <c r="G489" s="273">
        <v>6211500</v>
      </c>
      <c r="H489" s="234">
        <v>7500</v>
      </c>
      <c r="I489" s="132" t="s">
        <v>18</v>
      </c>
      <c r="J489" s="230" t="s">
        <v>119</v>
      </c>
      <c r="K489" s="4" t="str">
        <f t="shared" si="9"/>
        <v>2302639004700002</v>
      </c>
    </row>
    <row r="490" spans="1:11" ht="18.75" customHeight="1" x14ac:dyDescent="0.3">
      <c r="A490" s="348" t="s">
        <v>1015</v>
      </c>
      <c r="B490" s="425" t="s">
        <v>1020</v>
      </c>
      <c r="C490" s="425" t="s">
        <v>1021</v>
      </c>
      <c r="D490" s="86" t="s">
        <v>1045</v>
      </c>
      <c r="E490" s="87" t="s">
        <v>1046</v>
      </c>
      <c r="F490" s="273" t="s">
        <v>24</v>
      </c>
      <c r="G490" s="273">
        <v>6211500</v>
      </c>
      <c r="H490" s="234">
        <v>7500</v>
      </c>
      <c r="I490" s="132" t="s">
        <v>18</v>
      </c>
      <c r="J490" s="230" t="s">
        <v>119</v>
      </c>
      <c r="K490" s="4" t="str">
        <f t="shared" si="9"/>
        <v>2302639004700002</v>
      </c>
    </row>
    <row r="491" spans="1:11" ht="18.75" customHeight="1" x14ac:dyDescent="0.3">
      <c r="A491" s="348" t="s">
        <v>1015</v>
      </c>
      <c r="B491" s="425" t="s">
        <v>1020</v>
      </c>
      <c r="C491" s="425" t="s">
        <v>1021</v>
      </c>
      <c r="D491" s="86" t="s">
        <v>1047</v>
      </c>
      <c r="E491" s="87" t="s">
        <v>1048</v>
      </c>
      <c r="F491" s="273" t="s">
        <v>24</v>
      </c>
      <c r="G491" s="273">
        <v>6211500</v>
      </c>
      <c r="H491" s="234">
        <v>7500</v>
      </c>
      <c r="I491" s="132" t="s">
        <v>18</v>
      </c>
      <c r="J491" s="230" t="s">
        <v>119</v>
      </c>
      <c r="K491" s="4" t="str">
        <f t="shared" si="9"/>
        <v>2302639004700002</v>
      </c>
    </row>
    <row r="492" spans="1:11" ht="18.75" customHeight="1" x14ac:dyDescent="0.3">
      <c r="A492" s="348" t="s">
        <v>1015</v>
      </c>
      <c r="B492" s="425" t="s">
        <v>1020</v>
      </c>
      <c r="C492" s="425" t="s">
        <v>1021</v>
      </c>
      <c r="D492" s="86" t="s">
        <v>1049</v>
      </c>
      <c r="E492" s="87" t="s">
        <v>1050</v>
      </c>
      <c r="F492" s="273" t="s">
        <v>24</v>
      </c>
      <c r="G492" s="273">
        <v>6211500</v>
      </c>
      <c r="H492" s="234">
        <v>7500</v>
      </c>
      <c r="I492" s="132" t="s">
        <v>18</v>
      </c>
      <c r="J492" s="230" t="s">
        <v>119</v>
      </c>
      <c r="K492" s="4" t="str">
        <f t="shared" si="9"/>
        <v>2302639004700002</v>
      </c>
    </row>
    <row r="493" spans="1:11" ht="18.75" customHeight="1" x14ac:dyDescent="0.5">
      <c r="A493" s="348" t="s">
        <v>1015</v>
      </c>
      <c r="B493" s="425" t="s">
        <v>1020</v>
      </c>
      <c r="C493" s="425" t="s">
        <v>1021</v>
      </c>
      <c r="D493" s="86" t="s">
        <v>1051</v>
      </c>
      <c r="E493" s="87" t="s">
        <v>1052</v>
      </c>
      <c r="F493" s="273" t="s">
        <v>24</v>
      </c>
      <c r="G493" s="273">
        <v>6211500</v>
      </c>
      <c r="H493" s="413">
        <v>100000</v>
      </c>
      <c r="I493" s="132" t="s">
        <v>18</v>
      </c>
      <c r="J493" s="230" t="s">
        <v>47</v>
      </c>
      <c r="K493" s="4" t="str">
        <f t="shared" si="9"/>
        <v>2302639004700002</v>
      </c>
    </row>
    <row r="494" spans="1:11" ht="18.75" customHeight="1" x14ac:dyDescent="0.5">
      <c r="A494" s="348" t="s">
        <v>1015</v>
      </c>
      <c r="B494" s="425" t="s">
        <v>1020</v>
      </c>
      <c r="C494" s="425" t="s">
        <v>1021</v>
      </c>
      <c r="D494" s="86" t="s">
        <v>1053</v>
      </c>
      <c r="E494" s="87" t="s">
        <v>1054</v>
      </c>
      <c r="F494" s="273" t="s">
        <v>24</v>
      </c>
      <c r="G494" s="273">
        <v>6211500</v>
      </c>
      <c r="H494" s="413">
        <v>97000</v>
      </c>
      <c r="I494" s="132" t="s">
        <v>18</v>
      </c>
      <c r="J494" s="230" t="s">
        <v>75</v>
      </c>
      <c r="K494" s="4" t="str">
        <f t="shared" si="9"/>
        <v>2302639004700002</v>
      </c>
    </row>
    <row r="495" spans="1:11" ht="18.75" customHeight="1" x14ac:dyDescent="0.3">
      <c r="A495" s="348" t="s">
        <v>1015</v>
      </c>
      <c r="B495" s="425" t="s">
        <v>1020</v>
      </c>
      <c r="C495" s="425" t="s">
        <v>1021</v>
      </c>
      <c r="D495" s="86" t="s">
        <v>1055</v>
      </c>
      <c r="E495" s="87" t="s">
        <v>1056</v>
      </c>
      <c r="F495" s="273" t="s">
        <v>24</v>
      </c>
      <c r="G495" s="273">
        <v>6211500</v>
      </c>
      <c r="H495" s="234">
        <v>100000</v>
      </c>
      <c r="I495" s="132" t="s">
        <v>18</v>
      </c>
      <c r="J495" s="230" t="s">
        <v>116</v>
      </c>
      <c r="K495" s="4" t="str">
        <f t="shared" si="9"/>
        <v>2302639004700002</v>
      </c>
    </row>
    <row r="496" spans="1:11" ht="18.75" customHeight="1" x14ac:dyDescent="0.3">
      <c r="A496" s="354" t="s">
        <v>1015</v>
      </c>
      <c r="B496" s="426" t="s">
        <v>1020</v>
      </c>
      <c r="C496" s="426" t="s">
        <v>1021</v>
      </c>
      <c r="D496" s="111" t="s">
        <v>1057</v>
      </c>
      <c r="E496" s="112" t="s">
        <v>1058</v>
      </c>
      <c r="F496" s="298" t="s">
        <v>24</v>
      </c>
      <c r="G496" s="298">
        <v>6211500</v>
      </c>
      <c r="H496" s="427">
        <v>100000</v>
      </c>
      <c r="I496" s="115" t="s">
        <v>18</v>
      </c>
      <c r="J496" s="392" t="s">
        <v>282</v>
      </c>
      <c r="K496" s="4" t="str">
        <f>IF(B496="","","23026"&amp;RIGHT(B496,(LEN(B496)-5)))</f>
        <v>2302639004700002</v>
      </c>
    </row>
    <row r="497" spans="1:10" ht="18.75" customHeight="1" x14ac:dyDescent="0.3">
      <c r="A497" s="428" t="s">
        <v>1059</v>
      </c>
      <c r="B497" s="429"/>
      <c r="C497" s="429"/>
      <c r="D497" s="429"/>
      <c r="E497" s="430"/>
      <c r="F497" s="431"/>
      <c r="G497" s="431"/>
      <c r="H497" s="432"/>
      <c r="I497" s="433"/>
      <c r="J497" s="430"/>
    </row>
    <row r="498" spans="1:10" ht="21" customHeight="1" x14ac:dyDescent="0.3">
      <c r="A498" s="434">
        <v>6211110</v>
      </c>
      <c r="B498" s="435" t="s">
        <v>1060</v>
      </c>
      <c r="C498" s="435"/>
      <c r="D498" s="429"/>
      <c r="E498" s="436" t="s">
        <v>1061</v>
      </c>
      <c r="F498" s="437" t="s">
        <v>1062</v>
      </c>
      <c r="G498" s="429"/>
      <c r="H498" s="438">
        <f>H9+H14+H31+H149+H158+H310+H441+H477+H460+H44+H36+H19+H24</f>
        <v>600298500</v>
      </c>
      <c r="I498" s="429"/>
      <c r="J498" s="439" t="s">
        <v>18</v>
      </c>
    </row>
    <row r="499" spans="1:10" ht="23.25" customHeight="1" x14ac:dyDescent="0.3">
      <c r="A499" s="434">
        <v>6211120</v>
      </c>
      <c r="B499" s="439" t="s">
        <v>1063</v>
      </c>
      <c r="C499" s="439"/>
      <c r="D499" s="436"/>
      <c r="E499" s="436" t="s">
        <v>1064</v>
      </c>
      <c r="F499" s="431"/>
      <c r="G499" s="431"/>
      <c r="H499" s="440"/>
      <c r="I499" s="433"/>
      <c r="J499" s="441"/>
    </row>
    <row r="500" spans="1:10" ht="19.5" customHeight="1" x14ac:dyDescent="0.3">
      <c r="A500" s="434">
        <v>6211130</v>
      </c>
      <c r="B500" s="439" t="s">
        <v>1065</v>
      </c>
      <c r="C500" s="439"/>
      <c r="D500" s="436"/>
      <c r="E500" s="436" t="s">
        <v>1066</v>
      </c>
      <c r="F500" s="431"/>
      <c r="G500" s="431"/>
      <c r="H500" s="440"/>
      <c r="I500" s="433"/>
      <c r="J500" s="441"/>
    </row>
    <row r="501" spans="1:10" ht="24" customHeight="1" x14ac:dyDescent="0.3">
      <c r="A501" s="434">
        <v>6211140</v>
      </c>
      <c r="B501" s="435" t="s">
        <v>1067</v>
      </c>
      <c r="C501" s="435"/>
      <c r="D501" s="429"/>
      <c r="E501" s="436" t="s">
        <v>1068</v>
      </c>
      <c r="F501" s="431"/>
      <c r="G501" s="431"/>
      <c r="H501" s="440"/>
      <c r="I501" s="433"/>
      <c r="J501" s="430"/>
    </row>
    <row r="502" spans="1:10" ht="18.75" customHeight="1" x14ac:dyDescent="0.3">
      <c r="A502" s="434">
        <v>6211150</v>
      </c>
      <c r="B502" s="435" t="s">
        <v>1069</v>
      </c>
      <c r="C502" s="435"/>
      <c r="D502" s="429"/>
      <c r="E502" s="436" t="s">
        <v>1070</v>
      </c>
      <c r="F502" s="431"/>
      <c r="G502" s="431"/>
      <c r="H502" s="440"/>
      <c r="I502" s="433"/>
      <c r="J502" s="430"/>
    </row>
    <row r="503" spans="1:10" ht="18.75" customHeight="1" x14ac:dyDescent="0.5">
      <c r="A503" s="442"/>
      <c r="B503" s="442"/>
      <c r="C503" s="442"/>
      <c r="D503" s="443"/>
      <c r="E503" s="444" t="s">
        <v>1071</v>
      </c>
      <c r="F503" s="442"/>
      <c r="G503" s="442"/>
      <c r="H503" s="445"/>
      <c r="I503" s="442"/>
      <c r="J503" s="442"/>
    </row>
    <row r="504" spans="1:10" ht="18.75" customHeight="1" x14ac:dyDescent="0.5">
      <c r="A504" s="442"/>
      <c r="B504" s="442"/>
      <c r="C504" s="442"/>
      <c r="D504" s="443"/>
      <c r="E504" s="444" t="s">
        <v>1072</v>
      </c>
      <c r="F504" s="442"/>
      <c r="G504" s="442"/>
      <c r="H504" s="445"/>
      <c r="I504" s="442"/>
      <c r="J504" s="442"/>
    </row>
    <row r="505" spans="1:10" ht="18" customHeight="1" x14ac:dyDescent="0.3">
      <c r="A505" s="442"/>
      <c r="B505" s="442"/>
      <c r="C505" s="442"/>
      <c r="D505" s="443"/>
      <c r="E505" s="444" t="s">
        <v>1073</v>
      </c>
      <c r="F505" s="442"/>
      <c r="G505" s="442"/>
      <c r="H505" s="442"/>
      <c r="I505" s="442"/>
      <c r="J505" s="442"/>
    </row>
    <row r="506" spans="1:10" ht="18" customHeight="1" x14ac:dyDescent="0.3">
      <c r="A506" s="442"/>
      <c r="B506" s="442"/>
      <c r="C506" s="442"/>
      <c r="D506" s="443"/>
      <c r="E506" s="442"/>
      <c r="F506" s="442"/>
      <c r="G506" s="442"/>
      <c r="H506" s="442"/>
      <c r="I506" s="442"/>
      <c r="J506" s="446"/>
    </row>
    <row r="507" spans="1:10" ht="18" customHeight="1" x14ac:dyDescent="0.3">
      <c r="A507" s="442"/>
      <c r="B507" s="442"/>
      <c r="C507" s="442"/>
      <c r="D507" s="443"/>
      <c r="E507" s="442"/>
      <c r="F507" s="442"/>
      <c r="G507" s="442"/>
      <c r="H507" s="442"/>
      <c r="I507" s="442"/>
      <c r="J507" s="446">
        <f>J506-H498</f>
        <v>-600298500</v>
      </c>
    </row>
    <row r="508" spans="1:10" ht="18" customHeight="1" x14ac:dyDescent="0.3">
      <c r="A508" s="442"/>
      <c r="B508" s="442"/>
      <c r="C508" s="442"/>
      <c r="D508" s="443"/>
      <c r="E508" s="442"/>
      <c r="F508" s="442"/>
      <c r="G508" s="442"/>
      <c r="H508" s="442"/>
      <c r="I508" s="442"/>
      <c r="J508" s="442"/>
    </row>
    <row r="509" spans="1:10" ht="18" customHeight="1" x14ac:dyDescent="0.3">
      <c r="A509" s="442"/>
      <c r="B509" s="442"/>
      <c r="C509" s="442"/>
      <c r="D509" s="443"/>
      <c r="E509" s="442"/>
      <c r="F509" s="442"/>
      <c r="G509" s="442"/>
      <c r="H509" s="442"/>
      <c r="I509" s="442"/>
      <c r="J509" s="442" t="e">
        <f>[1]สถาบันวิจัยและพัฒนา!#REF!+'[1]คณะวิทยาการจัดการ 1'!#REF!+[1]คณะมนุษยศาสตร์!#REF!+[1]คณะครุศาสตร์1!#REF!+[1]คณะวิทยาศาสตร์!#REF!+[1]โรงเรียนวิธีธรรมฯ!#REF!+[1]คณะเทคโนโลยีการเกษตร!#REF!+[1]กองพัฒนานักศึกษา1!#REF!+'[1]สถาบันภาษา '!#REF!+[1]คณะเทคโนโลยีอุตสาหกรรม!#REF!+[1]สำนักวิทยบริการฯ!#REF!+#REF!+[1]สำนักส่งเสริม!#REF!+[1]กองแผน1!#REF!+[1]บัณฑิตวิทยาลัย!#REF!+#REF!</f>
        <v>#REF!</v>
      </c>
    </row>
    <row r="510" spans="1:10" ht="18" customHeight="1" x14ac:dyDescent="0.3">
      <c r="A510" s="442"/>
      <c r="B510" s="442"/>
      <c r="C510" s="442"/>
      <c r="D510" s="443"/>
      <c r="E510" s="442"/>
      <c r="F510" s="442"/>
      <c r="G510" s="442"/>
      <c r="H510" s="446"/>
      <c r="I510" s="442"/>
      <c r="J510" s="442"/>
    </row>
    <row r="511" spans="1:10" ht="18" customHeight="1" x14ac:dyDescent="0.3">
      <c r="A511" s="442"/>
      <c r="B511" s="442"/>
      <c r="C511" s="442"/>
      <c r="D511" s="443"/>
      <c r="E511" s="442"/>
      <c r="F511" s="442"/>
      <c r="G511" s="442"/>
      <c r="H511" s="442"/>
      <c r="I511" s="442"/>
      <c r="J511" s="446" t="e">
        <f>J506-J509</f>
        <v>#REF!</v>
      </c>
    </row>
    <row r="512" spans="1:10" ht="18" customHeight="1" x14ac:dyDescent="0.3">
      <c r="A512" s="442"/>
      <c r="B512" s="442"/>
      <c r="C512" s="442"/>
      <c r="D512" s="443"/>
      <c r="E512" s="442"/>
      <c r="F512" s="442"/>
      <c r="G512" s="442"/>
      <c r="H512" s="442"/>
      <c r="I512" s="442"/>
      <c r="J512" s="442"/>
    </row>
    <row r="513" spans="1:10" ht="18" customHeight="1" x14ac:dyDescent="0.3">
      <c r="A513" s="442"/>
      <c r="B513" s="442"/>
      <c r="C513" s="442"/>
      <c r="D513" s="443"/>
      <c r="E513" s="442"/>
      <c r="F513" s="442"/>
      <c r="G513" s="442"/>
      <c r="H513" s="442"/>
      <c r="I513" s="442"/>
      <c r="J513" s="442"/>
    </row>
    <row r="514" spans="1:10" ht="18" customHeight="1" x14ac:dyDescent="0.3">
      <c r="A514" s="442"/>
      <c r="B514" s="442"/>
      <c r="C514" s="442"/>
      <c r="D514" s="443"/>
      <c r="E514" s="442"/>
      <c r="F514" s="442"/>
      <c r="G514" s="442"/>
      <c r="H514" s="442"/>
      <c r="I514" s="442"/>
      <c r="J514" s="442"/>
    </row>
    <row r="515" spans="1:10" ht="18" customHeight="1" x14ac:dyDescent="0.3">
      <c r="A515" s="442"/>
      <c r="B515" s="442"/>
      <c r="C515" s="442"/>
      <c r="D515" s="443"/>
      <c r="E515" s="442"/>
      <c r="F515" s="442"/>
      <c r="G515" s="442"/>
      <c r="H515" s="442"/>
      <c r="I515" s="442"/>
      <c r="J515" s="442"/>
    </row>
    <row r="516" spans="1:10" ht="18" customHeight="1" x14ac:dyDescent="0.3">
      <c r="A516" s="442"/>
      <c r="B516" s="442"/>
      <c r="C516" s="442"/>
      <c r="D516" s="443"/>
      <c r="E516" s="442"/>
      <c r="F516" s="442"/>
      <c r="G516" s="442"/>
      <c r="H516" s="442"/>
      <c r="I516" s="442"/>
      <c r="J516" s="442"/>
    </row>
    <row r="517" spans="1:10" ht="18" customHeight="1" x14ac:dyDescent="0.3">
      <c r="A517" s="442"/>
      <c r="B517" s="442"/>
      <c r="C517" s="442"/>
      <c r="D517" s="443"/>
      <c r="E517" s="442"/>
      <c r="F517" s="442"/>
      <c r="G517" s="442"/>
      <c r="H517" s="442"/>
      <c r="I517" s="442"/>
      <c r="J517" s="442"/>
    </row>
    <row r="518" spans="1:10" ht="18" customHeight="1" x14ac:dyDescent="0.3">
      <c r="A518" s="442"/>
      <c r="B518" s="442"/>
      <c r="C518" s="442"/>
      <c r="D518" s="443"/>
      <c r="E518" s="442"/>
      <c r="F518" s="442"/>
      <c r="G518" s="442"/>
      <c r="H518" s="442"/>
      <c r="I518" s="442"/>
      <c r="J518" s="442"/>
    </row>
    <row r="519" spans="1:10" ht="18" customHeight="1" x14ac:dyDescent="0.3">
      <c r="A519" s="442"/>
      <c r="B519" s="442"/>
      <c r="C519" s="442"/>
      <c r="D519" s="443"/>
      <c r="E519" s="442"/>
      <c r="F519" s="442"/>
      <c r="G519" s="442"/>
      <c r="H519" s="442"/>
      <c r="I519" s="442"/>
      <c r="J519" s="442"/>
    </row>
    <row r="520" spans="1:10" ht="18" customHeight="1" x14ac:dyDescent="0.3">
      <c r="A520" s="442"/>
      <c r="B520" s="442"/>
      <c r="C520" s="442"/>
      <c r="D520" s="443"/>
      <c r="E520" s="442"/>
      <c r="F520" s="442"/>
      <c r="G520" s="442"/>
      <c r="H520" s="442"/>
      <c r="I520" s="442"/>
      <c r="J520" s="442"/>
    </row>
    <row r="521" spans="1:10" ht="18" customHeight="1" x14ac:dyDescent="0.3">
      <c r="A521" s="442"/>
      <c r="B521" s="442"/>
      <c r="C521" s="442"/>
      <c r="D521" s="443"/>
      <c r="E521" s="442"/>
      <c r="F521" s="442"/>
      <c r="G521" s="442"/>
      <c r="H521" s="442"/>
      <c r="I521" s="442"/>
      <c r="J521" s="442"/>
    </row>
    <row r="522" spans="1:10" ht="18" customHeight="1" x14ac:dyDescent="0.3">
      <c r="A522" s="442"/>
      <c r="B522" s="442"/>
      <c r="C522" s="442"/>
      <c r="D522" s="443"/>
      <c r="E522" s="442"/>
      <c r="F522" s="442"/>
      <c r="G522" s="442"/>
      <c r="H522" s="442"/>
      <c r="I522" s="442"/>
      <c r="J522" s="442"/>
    </row>
    <row r="523" spans="1:10" ht="18" customHeight="1" x14ac:dyDescent="0.3">
      <c r="A523" s="442"/>
      <c r="B523" s="442"/>
      <c r="C523" s="442"/>
      <c r="D523" s="443"/>
      <c r="E523" s="442"/>
      <c r="F523" s="442"/>
      <c r="G523" s="442"/>
      <c r="H523" s="442"/>
      <c r="I523" s="442"/>
      <c r="J523" s="442"/>
    </row>
    <row r="524" spans="1:10" ht="18" customHeight="1" x14ac:dyDescent="0.3">
      <c r="A524" s="442"/>
      <c r="B524" s="442"/>
      <c r="C524" s="442"/>
      <c r="D524" s="443"/>
      <c r="E524" s="442"/>
      <c r="F524" s="442"/>
      <c r="G524" s="442"/>
      <c r="H524" s="442"/>
      <c r="I524" s="442"/>
      <c r="J524" s="442"/>
    </row>
    <row r="525" spans="1:10" ht="18" customHeight="1" x14ac:dyDescent="0.3">
      <c r="A525" s="442"/>
      <c r="B525" s="442"/>
      <c r="C525" s="442"/>
      <c r="D525" s="443"/>
      <c r="E525" s="442"/>
      <c r="F525" s="442"/>
      <c r="G525" s="442"/>
      <c r="H525" s="442"/>
      <c r="I525" s="442"/>
      <c r="J525" s="442"/>
    </row>
    <row r="526" spans="1:10" ht="18" customHeight="1" x14ac:dyDescent="0.3">
      <c r="A526" s="442"/>
      <c r="B526" s="442"/>
      <c r="C526" s="442"/>
      <c r="D526" s="443"/>
      <c r="E526" s="442"/>
      <c r="F526" s="442"/>
      <c r="G526" s="442"/>
      <c r="H526" s="442"/>
      <c r="I526" s="442"/>
      <c r="J526" s="442"/>
    </row>
    <row r="527" spans="1:10" ht="18" customHeight="1" x14ac:dyDescent="0.3">
      <c r="A527" s="442"/>
      <c r="B527" s="442"/>
      <c r="C527" s="442"/>
      <c r="D527" s="443"/>
      <c r="E527" s="442"/>
      <c r="F527" s="442"/>
      <c r="G527" s="442"/>
      <c r="H527" s="442"/>
      <c r="I527" s="442"/>
      <c r="J527" s="442"/>
    </row>
    <row r="528" spans="1:10" ht="18" customHeight="1" x14ac:dyDescent="0.3">
      <c r="A528" s="442"/>
      <c r="B528" s="442"/>
      <c r="C528" s="442"/>
      <c r="D528" s="443"/>
      <c r="E528" s="442"/>
      <c r="F528" s="442"/>
      <c r="G528" s="442"/>
      <c r="H528" s="442"/>
      <c r="I528" s="442"/>
      <c r="J528" s="442"/>
    </row>
    <row r="529" spans="1:10" ht="18" customHeight="1" x14ac:dyDescent="0.3">
      <c r="A529" s="442"/>
      <c r="B529" s="442"/>
      <c r="C529" s="442"/>
      <c r="D529" s="443"/>
      <c r="E529" s="442"/>
      <c r="F529" s="442"/>
      <c r="G529" s="442"/>
      <c r="H529" s="442"/>
      <c r="I529" s="442"/>
      <c r="J529" s="442"/>
    </row>
    <row r="530" spans="1:10" ht="18" customHeight="1" x14ac:dyDescent="0.3">
      <c r="A530" s="442"/>
      <c r="B530" s="442"/>
      <c r="C530" s="442"/>
      <c r="D530" s="443"/>
      <c r="E530" s="442"/>
      <c r="F530" s="442"/>
      <c r="G530" s="442"/>
      <c r="H530" s="442"/>
      <c r="I530" s="442"/>
      <c r="J530" s="442"/>
    </row>
    <row r="531" spans="1:10" ht="18" customHeight="1" x14ac:dyDescent="0.3">
      <c r="A531" s="442"/>
      <c r="B531" s="442"/>
      <c r="C531" s="442"/>
      <c r="D531" s="443"/>
      <c r="E531" s="442"/>
      <c r="F531" s="442"/>
      <c r="G531" s="442"/>
      <c r="H531" s="442"/>
      <c r="I531" s="442"/>
      <c r="J531" s="442"/>
    </row>
    <row r="532" spans="1:10" ht="18" customHeight="1" x14ac:dyDescent="0.3">
      <c r="A532" s="442"/>
      <c r="B532" s="442"/>
      <c r="C532" s="442"/>
      <c r="D532" s="443"/>
      <c r="E532" s="442"/>
      <c r="F532" s="442"/>
      <c r="G532" s="442"/>
      <c r="H532" s="442"/>
      <c r="I532" s="442"/>
      <c r="J532" s="442"/>
    </row>
    <row r="533" spans="1:10" ht="18" customHeight="1" x14ac:dyDescent="0.3">
      <c r="A533" s="442"/>
      <c r="B533" s="442"/>
      <c r="C533" s="442"/>
      <c r="D533" s="443"/>
      <c r="E533" s="442"/>
      <c r="F533" s="442"/>
      <c r="G533" s="442"/>
      <c r="H533" s="442"/>
      <c r="I533" s="442"/>
      <c r="J533" s="442"/>
    </row>
    <row r="534" spans="1:10" ht="18" customHeight="1" x14ac:dyDescent="0.3">
      <c r="A534" s="442"/>
      <c r="B534" s="442"/>
      <c r="C534" s="442"/>
      <c r="D534" s="443"/>
      <c r="E534" s="442"/>
      <c r="F534" s="442"/>
      <c r="G534" s="442"/>
      <c r="H534" s="442"/>
      <c r="I534" s="442"/>
      <c r="J534" s="442"/>
    </row>
    <row r="535" spans="1:10" ht="18" customHeight="1" x14ac:dyDescent="0.3">
      <c r="A535" s="442"/>
      <c r="B535" s="442"/>
      <c r="C535" s="442"/>
      <c r="D535" s="443"/>
      <c r="E535" s="442"/>
      <c r="F535" s="442"/>
      <c r="G535" s="442"/>
      <c r="H535" s="442"/>
      <c r="I535" s="442"/>
      <c r="J535" s="442"/>
    </row>
    <row r="536" spans="1:10" ht="18" customHeight="1" x14ac:dyDescent="0.3">
      <c r="A536" s="442"/>
      <c r="B536" s="442"/>
      <c r="C536" s="442"/>
      <c r="D536" s="443"/>
      <c r="E536" s="442"/>
      <c r="F536" s="442"/>
      <c r="G536" s="442"/>
      <c r="H536" s="442"/>
      <c r="I536" s="442"/>
      <c r="J536" s="442"/>
    </row>
    <row r="537" spans="1:10" ht="18" customHeight="1" x14ac:dyDescent="0.3">
      <c r="A537" s="442"/>
      <c r="B537" s="442"/>
      <c r="C537" s="442"/>
      <c r="D537" s="443"/>
      <c r="E537" s="442"/>
      <c r="F537" s="442"/>
      <c r="G537" s="442"/>
      <c r="H537" s="442"/>
      <c r="I537" s="442"/>
      <c r="J537" s="442"/>
    </row>
    <row r="538" spans="1:10" ht="18" customHeight="1" x14ac:dyDescent="0.3">
      <c r="A538" s="442"/>
      <c r="B538" s="442"/>
      <c r="C538" s="442"/>
      <c r="D538" s="443"/>
      <c r="E538" s="442"/>
      <c r="F538" s="442"/>
      <c r="G538" s="442"/>
      <c r="H538" s="442"/>
      <c r="I538" s="442"/>
      <c r="J538" s="442"/>
    </row>
    <row r="539" spans="1:10" ht="18" customHeight="1" x14ac:dyDescent="0.3">
      <c r="A539" s="442"/>
      <c r="B539" s="442"/>
      <c r="C539" s="442"/>
      <c r="D539" s="443"/>
      <c r="E539" s="442"/>
      <c r="F539" s="442"/>
      <c r="G539" s="442"/>
      <c r="H539" s="442"/>
      <c r="I539" s="442"/>
      <c r="J539" s="442"/>
    </row>
    <row r="540" spans="1:10" ht="18" customHeight="1" x14ac:dyDescent="0.3">
      <c r="A540" s="442"/>
      <c r="B540" s="442"/>
      <c r="C540" s="442"/>
      <c r="D540" s="443"/>
      <c r="E540" s="442"/>
      <c r="F540" s="442"/>
      <c r="G540" s="442"/>
      <c r="H540" s="442"/>
      <c r="I540" s="442"/>
      <c r="J540" s="442"/>
    </row>
    <row r="541" spans="1:10" ht="18" customHeight="1" x14ac:dyDescent="0.3">
      <c r="A541" s="442"/>
      <c r="B541" s="442"/>
      <c r="C541" s="442"/>
      <c r="D541" s="443"/>
      <c r="E541" s="442"/>
      <c r="F541" s="442"/>
      <c r="G541" s="442"/>
      <c r="H541" s="442"/>
      <c r="I541" s="442"/>
      <c r="J541" s="442"/>
    </row>
    <row r="542" spans="1:10" ht="18" customHeight="1" x14ac:dyDescent="0.3">
      <c r="A542" s="442"/>
      <c r="B542" s="442"/>
      <c r="C542" s="442"/>
      <c r="D542" s="443"/>
      <c r="E542" s="442"/>
      <c r="F542" s="442"/>
      <c r="G542" s="442"/>
      <c r="H542" s="442"/>
      <c r="I542" s="442"/>
      <c r="J542" s="442"/>
    </row>
    <row r="543" spans="1:10" ht="18" customHeight="1" x14ac:dyDescent="0.3">
      <c r="A543" s="442"/>
      <c r="B543" s="442"/>
      <c r="C543" s="442"/>
      <c r="D543" s="443"/>
      <c r="E543" s="442"/>
      <c r="F543" s="442"/>
      <c r="G543" s="442"/>
      <c r="H543" s="442"/>
      <c r="I543" s="442"/>
      <c r="J543" s="442"/>
    </row>
    <row r="544" spans="1:10" ht="18" customHeight="1" x14ac:dyDescent="0.3">
      <c r="A544" s="442"/>
      <c r="B544" s="442"/>
      <c r="C544" s="442"/>
      <c r="D544" s="443"/>
      <c r="E544" s="442"/>
      <c r="F544" s="442"/>
      <c r="G544" s="442"/>
      <c r="H544" s="442"/>
      <c r="I544" s="442"/>
      <c r="J544" s="442"/>
    </row>
    <row r="545" spans="1:10" ht="18" customHeight="1" x14ac:dyDescent="0.3">
      <c r="A545" s="442"/>
      <c r="B545" s="442"/>
      <c r="C545" s="442"/>
      <c r="D545" s="443"/>
      <c r="E545" s="442"/>
      <c r="F545" s="442"/>
      <c r="G545" s="442"/>
      <c r="H545" s="442"/>
      <c r="I545" s="442"/>
      <c r="J545" s="442"/>
    </row>
    <row r="546" spans="1:10" ht="18" customHeight="1" x14ac:dyDescent="0.3">
      <c r="A546" s="442"/>
      <c r="B546" s="442"/>
      <c r="C546" s="442"/>
      <c r="D546" s="443"/>
      <c r="E546" s="442"/>
      <c r="F546" s="442"/>
      <c r="G546" s="442"/>
      <c r="H546" s="442"/>
      <c r="I546" s="442"/>
      <c r="J546" s="442"/>
    </row>
    <row r="547" spans="1:10" ht="18" customHeight="1" x14ac:dyDescent="0.3">
      <c r="A547" s="442"/>
      <c r="B547" s="442"/>
      <c r="C547" s="442"/>
      <c r="D547" s="443"/>
      <c r="E547" s="442"/>
      <c r="F547" s="442"/>
      <c r="G547" s="442"/>
      <c r="H547" s="442"/>
      <c r="I547" s="442"/>
      <c r="J547" s="442"/>
    </row>
    <row r="548" spans="1:10" ht="18" customHeight="1" x14ac:dyDescent="0.3">
      <c r="A548" s="442"/>
      <c r="B548" s="442"/>
      <c r="C548" s="442"/>
      <c r="D548" s="443"/>
      <c r="E548" s="442"/>
      <c r="F548" s="442"/>
      <c r="G548" s="442"/>
      <c r="H548" s="442"/>
      <c r="I548" s="442"/>
      <c r="J548" s="442"/>
    </row>
    <row r="549" spans="1:10" ht="18" customHeight="1" x14ac:dyDescent="0.3">
      <c r="A549" s="442"/>
      <c r="B549" s="442"/>
      <c r="C549" s="442"/>
      <c r="D549" s="443"/>
      <c r="E549" s="442"/>
      <c r="F549" s="442"/>
      <c r="G549" s="442"/>
      <c r="H549" s="442"/>
      <c r="I549" s="442"/>
      <c r="J549" s="442"/>
    </row>
    <row r="550" spans="1:10" ht="18" customHeight="1" x14ac:dyDescent="0.3">
      <c r="A550" s="442"/>
      <c r="B550" s="442"/>
      <c r="C550" s="442"/>
      <c r="D550" s="443"/>
      <c r="E550" s="442"/>
      <c r="F550" s="442"/>
      <c r="G550" s="442"/>
      <c r="H550" s="442"/>
      <c r="I550" s="442"/>
      <c r="J550" s="442"/>
    </row>
    <row r="551" spans="1:10" ht="18" customHeight="1" x14ac:dyDescent="0.3">
      <c r="A551" s="442"/>
      <c r="B551" s="442"/>
      <c r="C551" s="442"/>
      <c r="D551" s="443"/>
      <c r="E551" s="442"/>
      <c r="F551" s="442"/>
      <c r="G551" s="442"/>
      <c r="H551" s="442"/>
      <c r="I551" s="442"/>
      <c r="J551" s="442"/>
    </row>
    <row r="552" spans="1:10" ht="18" customHeight="1" x14ac:dyDescent="0.3">
      <c r="A552" s="442"/>
      <c r="B552" s="442"/>
      <c r="C552" s="442"/>
      <c r="D552" s="443"/>
      <c r="E552" s="442"/>
      <c r="F552" s="442"/>
      <c r="G552" s="442"/>
      <c r="H552" s="442"/>
      <c r="I552" s="442"/>
      <c r="J552" s="442"/>
    </row>
    <row r="553" spans="1:10" ht="18" customHeight="1" x14ac:dyDescent="0.3">
      <c r="A553" s="442"/>
      <c r="B553" s="442"/>
      <c r="C553" s="442"/>
      <c r="D553" s="443"/>
      <c r="E553" s="442"/>
      <c r="F553" s="442"/>
      <c r="G553" s="442"/>
      <c r="H553" s="442"/>
      <c r="I553" s="442"/>
      <c r="J553" s="442"/>
    </row>
    <row r="554" spans="1:10" ht="18" customHeight="1" x14ac:dyDescent="0.3">
      <c r="A554" s="442"/>
      <c r="B554" s="442"/>
      <c r="C554" s="442"/>
      <c r="D554" s="443"/>
      <c r="E554" s="442"/>
      <c r="F554" s="442"/>
      <c r="G554" s="442"/>
      <c r="H554" s="442"/>
      <c r="I554" s="442"/>
      <c r="J554" s="442"/>
    </row>
    <row r="555" spans="1:10" ht="18" customHeight="1" x14ac:dyDescent="0.3">
      <c r="A555" s="442"/>
      <c r="B555" s="442"/>
      <c r="C555" s="442"/>
      <c r="D555" s="443"/>
      <c r="E555" s="442"/>
      <c r="F555" s="442"/>
      <c r="G555" s="442"/>
      <c r="H555" s="442"/>
      <c r="I555" s="442"/>
      <c r="J555" s="442"/>
    </row>
    <row r="556" spans="1:10" ht="18" customHeight="1" x14ac:dyDescent="0.3">
      <c r="A556" s="442"/>
      <c r="B556" s="442"/>
      <c r="C556" s="442"/>
      <c r="D556" s="443"/>
      <c r="E556" s="442"/>
      <c r="F556" s="442"/>
      <c r="G556" s="442"/>
      <c r="H556" s="442"/>
      <c r="I556" s="442"/>
      <c r="J556" s="442"/>
    </row>
    <row r="557" spans="1:10" ht="18" customHeight="1" x14ac:dyDescent="0.3">
      <c r="A557" s="442"/>
      <c r="B557" s="442"/>
      <c r="C557" s="442"/>
      <c r="D557" s="443"/>
      <c r="E557" s="442"/>
      <c r="F557" s="442"/>
      <c r="G557" s="442"/>
      <c r="H557" s="442"/>
      <c r="I557" s="442"/>
      <c r="J557" s="442"/>
    </row>
    <row r="558" spans="1:10" ht="18" customHeight="1" x14ac:dyDescent="0.3">
      <c r="A558" s="442"/>
      <c r="B558" s="442"/>
      <c r="C558" s="442"/>
      <c r="D558" s="443"/>
      <c r="E558" s="442"/>
      <c r="F558" s="442"/>
      <c r="G558" s="442"/>
      <c r="H558" s="442"/>
      <c r="I558" s="442"/>
      <c r="J558" s="442"/>
    </row>
    <row r="559" spans="1:10" ht="18" customHeight="1" x14ac:dyDescent="0.3">
      <c r="A559" s="442"/>
      <c r="B559" s="442"/>
      <c r="C559" s="442"/>
      <c r="D559" s="443"/>
      <c r="E559" s="442"/>
      <c r="F559" s="442"/>
      <c r="G559" s="442"/>
      <c r="H559" s="442"/>
      <c r="I559" s="442"/>
      <c r="J559" s="442"/>
    </row>
    <row r="560" spans="1:10" ht="18" customHeight="1" x14ac:dyDescent="0.3">
      <c r="A560" s="442"/>
      <c r="B560" s="442"/>
      <c r="C560" s="442"/>
      <c r="D560" s="443"/>
      <c r="E560" s="442"/>
      <c r="F560" s="442"/>
      <c r="G560" s="442"/>
      <c r="H560" s="442"/>
      <c r="I560" s="442"/>
      <c r="J560" s="442"/>
    </row>
    <row r="561" spans="1:10" ht="18" customHeight="1" x14ac:dyDescent="0.3">
      <c r="A561" s="442"/>
      <c r="B561" s="442"/>
      <c r="C561" s="442"/>
      <c r="D561" s="443"/>
      <c r="E561" s="442"/>
      <c r="F561" s="442"/>
      <c r="G561" s="442"/>
      <c r="H561" s="442"/>
      <c r="I561" s="442"/>
      <c r="J561" s="442"/>
    </row>
    <row r="562" spans="1:10" ht="18" customHeight="1" x14ac:dyDescent="0.3">
      <c r="A562" s="442"/>
      <c r="B562" s="442"/>
      <c r="C562" s="442"/>
      <c r="D562" s="443"/>
      <c r="E562" s="442"/>
      <c r="F562" s="442"/>
      <c r="G562" s="442"/>
      <c r="H562" s="442"/>
      <c r="I562" s="442"/>
      <c r="J562" s="442"/>
    </row>
    <row r="563" spans="1:10" ht="18" customHeight="1" x14ac:dyDescent="0.3">
      <c r="A563" s="442"/>
      <c r="B563" s="442"/>
      <c r="C563" s="442"/>
      <c r="D563" s="443"/>
      <c r="E563" s="442"/>
      <c r="F563" s="442"/>
      <c r="G563" s="442"/>
      <c r="H563" s="442"/>
      <c r="I563" s="442"/>
      <c r="J563" s="442"/>
    </row>
    <row r="564" spans="1:10" ht="18" customHeight="1" x14ac:dyDescent="0.3">
      <c r="A564" s="442"/>
      <c r="B564" s="442"/>
      <c r="C564" s="442"/>
      <c r="D564" s="443"/>
      <c r="E564" s="442"/>
      <c r="F564" s="442"/>
      <c r="G564" s="442"/>
      <c r="H564" s="442"/>
      <c r="I564" s="442"/>
      <c r="J564" s="442"/>
    </row>
    <row r="565" spans="1:10" ht="18" customHeight="1" x14ac:dyDescent="0.3">
      <c r="A565" s="442"/>
      <c r="B565" s="442"/>
      <c r="C565" s="442"/>
      <c r="D565" s="443"/>
      <c r="E565" s="442"/>
      <c r="F565" s="442"/>
      <c r="G565" s="442"/>
      <c r="H565" s="442"/>
      <c r="I565" s="442"/>
      <c r="J565" s="442"/>
    </row>
    <row r="566" spans="1:10" ht="18" customHeight="1" x14ac:dyDescent="0.3">
      <c r="A566" s="442"/>
      <c r="B566" s="442"/>
      <c r="C566" s="442"/>
      <c r="D566" s="443"/>
      <c r="E566" s="442"/>
      <c r="F566" s="442"/>
      <c r="G566" s="442"/>
      <c r="H566" s="442"/>
      <c r="I566" s="442"/>
      <c r="J566" s="442"/>
    </row>
    <row r="567" spans="1:10" ht="18" customHeight="1" x14ac:dyDescent="0.3">
      <c r="A567" s="442"/>
      <c r="B567" s="442"/>
      <c r="C567" s="442"/>
      <c r="D567" s="443"/>
      <c r="E567" s="442"/>
      <c r="F567" s="442"/>
      <c r="G567" s="442"/>
      <c r="H567" s="442"/>
      <c r="I567" s="442"/>
      <c r="J567" s="442"/>
    </row>
    <row r="568" spans="1:10" ht="18" customHeight="1" x14ac:dyDescent="0.3">
      <c r="A568" s="442"/>
      <c r="B568" s="442"/>
      <c r="C568" s="442"/>
      <c r="D568" s="443"/>
      <c r="E568" s="442"/>
      <c r="F568" s="442"/>
      <c r="G568" s="442"/>
      <c r="H568" s="442"/>
      <c r="I568" s="442"/>
      <c r="J568" s="442"/>
    </row>
    <row r="569" spans="1:10" ht="18" customHeight="1" x14ac:dyDescent="0.3">
      <c r="A569" s="442"/>
      <c r="B569" s="442"/>
      <c r="C569" s="442"/>
      <c r="D569" s="443"/>
      <c r="E569" s="442"/>
      <c r="F569" s="442"/>
      <c r="G569" s="442"/>
      <c r="H569" s="442"/>
      <c r="I569" s="442"/>
      <c r="J569" s="442"/>
    </row>
    <row r="570" spans="1:10" ht="18" customHeight="1" x14ac:dyDescent="0.3">
      <c r="A570" s="442"/>
      <c r="B570" s="442"/>
      <c r="C570" s="442"/>
      <c r="D570" s="443"/>
      <c r="E570" s="442"/>
      <c r="F570" s="442"/>
      <c r="G570" s="442"/>
      <c r="H570" s="442"/>
      <c r="I570" s="442"/>
      <c r="J570" s="442"/>
    </row>
    <row r="571" spans="1:10" ht="18" customHeight="1" x14ac:dyDescent="0.3">
      <c r="A571" s="442"/>
      <c r="B571" s="442"/>
      <c r="C571" s="442"/>
      <c r="D571" s="443"/>
      <c r="E571" s="442"/>
      <c r="F571" s="442"/>
      <c r="G571" s="442"/>
      <c r="H571" s="442"/>
      <c r="I571" s="442"/>
      <c r="J571" s="442"/>
    </row>
    <row r="572" spans="1:10" ht="18" customHeight="1" x14ac:dyDescent="0.3">
      <c r="A572" s="442"/>
      <c r="B572" s="442"/>
      <c r="C572" s="442"/>
      <c r="D572" s="443"/>
      <c r="E572" s="442"/>
      <c r="F572" s="442"/>
      <c r="G572" s="442"/>
      <c r="H572" s="442"/>
      <c r="I572" s="442"/>
      <c r="J572" s="442"/>
    </row>
    <row r="573" spans="1:10" ht="18" customHeight="1" x14ac:dyDescent="0.3">
      <c r="A573" s="442"/>
      <c r="B573" s="442"/>
      <c r="C573" s="442"/>
      <c r="D573" s="443"/>
      <c r="E573" s="442"/>
      <c r="F573" s="442"/>
      <c r="G573" s="442"/>
      <c r="H573" s="442"/>
      <c r="I573" s="442"/>
      <c r="J573" s="442"/>
    </row>
    <row r="574" spans="1:10" ht="18" customHeight="1" x14ac:dyDescent="0.3">
      <c r="A574" s="442"/>
      <c r="B574" s="442"/>
      <c r="C574" s="442"/>
      <c r="D574" s="443"/>
      <c r="E574" s="442"/>
      <c r="F574" s="442"/>
      <c r="G574" s="442"/>
      <c r="H574" s="442"/>
      <c r="I574" s="442"/>
      <c r="J574" s="442"/>
    </row>
    <row r="575" spans="1:10" ht="18" customHeight="1" x14ac:dyDescent="0.3">
      <c r="A575" s="442"/>
      <c r="B575" s="442"/>
      <c r="C575" s="442"/>
      <c r="D575" s="443"/>
      <c r="E575" s="442"/>
      <c r="F575" s="442"/>
      <c r="G575" s="442"/>
      <c r="H575" s="442"/>
      <c r="I575" s="442"/>
      <c r="J575" s="442"/>
    </row>
    <row r="576" spans="1:10" ht="18" customHeight="1" x14ac:dyDescent="0.3">
      <c r="A576" s="442"/>
      <c r="B576" s="442"/>
      <c r="C576" s="442"/>
      <c r="D576" s="443"/>
      <c r="E576" s="442"/>
      <c r="F576" s="442"/>
      <c r="G576" s="442"/>
      <c r="H576" s="442"/>
      <c r="I576" s="442"/>
      <c r="J576" s="442"/>
    </row>
    <row r="577" spans="1:10" ht="18" customHeight="1" x14ac:dyDescent="0.3">
      <c r="A577" s="442"/>
      <c r="B577" s="442"/>
      <c r="C577" s="442"/>
      <c r="D577" s="443"/>
      <c r="E577" s="442"/>
      <c r="F577" s="442"/>
      <c r="G577" s="442"/>
      <c r="H577" s="442"/>
      <c r="I577" s="442"/>
      <c r="J577" s="442"/>
    </row>
    <row r="578" spans="1:10" ht="18" customHeight="1" x14ac:dyDescent="0.3">
      <c r="A578" s="442"/>
      <c r="B578" s="442"/>
      <c r="C578" s="442"/>
      <c r="D578" s="443"/>
      <c r="E578" s="442"/>
      <c r="F578" s="442"/>
      <c r="G578" s="442"/>
      <c r="H578" s="442"/>
      <c r="I578" s="442"/>
      <c r="J578" s="442"/>
    </row>
    <row r="579" spans="1:10" ht="18" customHeight="1" x14ac:dyDescent="0.3">
      <c r="A579" s="442"/>
      <c r="B579" s="442"/>
      <c r="C579" s="442"/>
      <c r="D579" s="443"/>
      <c r="E579" s="442"/>
      <c r="F579" s="442"/>
      <c r="G579" s="442"/>
      <c r="H579" s="442"/>
      <c r="I579" s="442"/>
      <c r="J579" s="442"/>
    </row>
    <row r="580" spans="1:10" ht="18" customHeight="1" x14ac:dyDescent="0.3">
      <c r="A580" s="442"/>
      <c r="B580" s="442"/>
      <c r="C580" s="442"/>
      <c r="D580" s="443"/>
      <c r="E580" s="442"/>
      <c r="F580" s="442"/>
      <c r="G580" s="442"/>
      <c r="H580" s="442"/>
      <c r="I580" s="442"/>
      <c r="J580" s="442"/>
    </row>
    <row r="581" spans="1:10" ht="18" customHeight="1" x14ac:dyDescent="0.3">
      <c r="A581" s="442"/>
      <c r="B581" s="442"/>
      <c r="C581" s="442"/>
      <c r="D581" s="443"/>
      <c r="E581" s="442"/>
      <c r="F581" s="442"/>
      <c r="G581" s="442"/>
      <c r="H581" s="442"/>
      <c r="I581" s="442"/>
      <c r="J581" s="442"/>
    </row>
    <row r="582" spans="1:10" ht="18" customHeight="1" x14ac:dyDescent="0.3">
      <c r="A582" s="442"/>
      <c r="B582" s="442"/>
      <c r="C582" s="442"/>
      <c r="D582" s="443"/>
      <c r="E582" s="442"/>
      <c r="F582" s="442"/>
      <c r="G582" s="442"/>
      <c r="H582" s="442"/>
      <c r="I582" s="442"/>
      <c r="J582" s="442"/>
    </row>
    <row r="583" spans="1:10" ht="18" customHeight="1" x14ac:dyDescent="0.3">
      <c r="A583" s="442"/>
      <c r="B583" s="442"/>
      <c r="C583" s="442"/>
      <c r="D583" s="443"/>
      <c r="E583" s="442"/>
      <c r="F583" s="442"/>
      <c r="G583" s="442"/>
      <c r="H583" s="442"/>
      <c r="I583" s="442"/>
      <c r="J583" s="442"/>
    </row>
    <row r="584" spans="1:10" ht="18" customHeight="1" x14ac:dyDescent="0.3">
      <c r="A584" s="442"/>
      <c r="B584" s="442"/>
      <c r="C584" s="442"/>
      <c r="D584" s="443"/>
      <c r="E584" s="442"/>
      <c r="F584" s="442"/>
      <c r="G584" s="442"/>
      <c r="H584" s="442"/>
      <c r="I584" s="442"/>
      <c r="J584" s="442"/>
    </row>
    <row r="585" spans="1:10" ht="18" customHeight="1" x14ac:dyDescent="0.3">
      <c r="A585" s="442"/>
      <c r="B585" s="442"/>
      <c r="C585" s="442"/>
      <c r="D585" s="443"/>
      <c r="E585" s="442"/>
      <c r="F585" s="442"/>
      <c r="G585" s="442"/>
      <c r="H585" s="442"/>
      <c r="I585" s="442"/>
      <c r="J585" s="442"/>
    </row>
    <row r="586" spans="1:10" ht="18" customHeight="1" x14ac:dyDescent="0.3">
      <c r="A586" s="442"/>
      <c r="B586" s="442"/>
      <c r="C586" s="442"/>
      <c r="D586" s="443"/>
      <c r="E586" s="442"/>
      <c r="F586" s="442"/>
      <c r="G586" s="442"/>
      <c r="H586" s="442"/>
      <c r="I586" s="442"/>
      <c r="J586" s="442"/>
    </row>
    <row r="587" spans="1:10" ht="18" customHeight="1" x14ac:dyDescent="0.3">
      <c r="A587" s="442"/>
      <c r="B587" s="442"/>
      <c r="C587" s="442"/>
      <c r="D587" s="443"/>
      <c r="E587" s="442"/>
      <c r="F587" s="442"/>
      <c r="G587" s="442"/>
      <c r="H587" s="442"/>
      <c r="I587" s="442"/>
      <c r="J587" s="442"/>
    </row>
    <row r="588" spans="1:10" ht="18" customHeight="1" x14ac:dyDescent="0.3">
      <c r="A588" s="442"/>
      <c r="B588" s="442"/>
      <c r="C588" s="442"/>
      <c r="D588" s="443"/>
      <c r="E588" s="442"/>
      <c r="F588" s="442"/>
      <c r="G588" s="442"/>
      <c r="H588" s="442"/>
      <c r="I588" s="442"/>
      <c r="J588" s="442"/>
    </row>
    <row r="589" spans="1:10" ht="18" customHeight="1" x14ac:dyDescent="0.3">
      <c r="A589" s="442"/>
      <c r="B589" s="442"/>
      <c r="C589" s="442"/>
      <c r="D589" s="443"/>
      <c r="E589" s="442"/>
      <c r="F589" s="442"/>
      <c r="G589" s="442"/>
      <c r="H589" s="442"/>
      <c r="I589" s="442"/>
      <c r="J589" s="442"/>
    </row>
    <row r="590" spans="1:10" ht="18" customHeight="1" x14ac:dyDescent="0.3">
      <c r="A590" s="442"/>
      <c r="B590" s="442"/>
      <c r="C590" s="442"/>
      <c r="D590" s="443"/>
      <c r="E590" s="442"/>
      <c r="F590" s="442"/>
      <c r="G590" s="442"/>
      <c r="H590" s="442"/>
      <c r="I590" s="442"/>
      <c r="J590" s="442"/>
    </row>
    <row r="591" spans="1:10" ht="18" customHeight="1" x14ac:dyDescent="0.3">
      <c r="A591" s="442"/>
      <c r="B591" s="442"/>
      <c r="C591" s="442"/>
      <c r="D591" s="443"/>
      <c r="E591" s="442"/>
      <c r="F591" s="442"/>
      <c r="G591" s="442"/>
      <c r="H591" s="442"/>
      <c r="I591" s="442"/>
      <c r="J591" s="442"/>
    </row>
    <row r="592" spans="1:10" ht="18" customHeight="1" x14ac:dyDescent="0.3">
      <c r="A592" s="442"/>
      <c r="B592" s="442"/>
      <c r="C592" s="442"/>
      <c r="D592" s="443"/>
      <c r="E592" s="442"/>
      <c r="F592" s="442"/>
      <c r="G592" s="442"/>
      <c r="H592" s="442"/>
      <c r="I592" s="442"/>
      <c r="J592" s="442"/>
    </row>
    <row r="593" spans="1:10" ht="18" customHeight="1" x14ac:dyDescent="0.3">
      <c r="A593" s="442"/>
      <c r="B593" s="442"/>
      <c r="C593" s="442"/>
      <c r="D593" s="443"/>
      <c r="E593" s="442"/>
      <c r="F593" s="442"/>
      <c r="G593" s="442"/>
      <c r="H593" s="442"/>
      <c r="I593" s="442"/>
      <c r="J593" s="442"/>
    </row>
    <row r="594" spans="1:10" ht="18" customHeight="1" x14ac:dyDescent="0.3">
      <c r="A594" s="442"/>
      <c r="B594" s="442"/>
      <c r="C594" s="442"/>
      <c r="D594" s="443"/>
      <c r="E594" s="442"/>
      <c r="F594" s="442"/>
      <c r="G594" s="442"/>
      <c r="H594" s="442"/>
      <c r="I594" s="442"/>
      <c r="J594" s="442"/>
    </row>
    <row r="595" spans="1:10" ht="18" customHeight="1" x14ac:dyDescent="0.3">
      <c r="A595" s="442"/>
      <c r="B595" s="442"/>
      <c r="C595" s="442"/>
      <c r="D595" s="443"/>
      <c r="E595" s="442"/>
      <c r="F595" s="442"/>
      <c r="G595" s="442"/>
      <c r="H595" s="442"/>
      <c r="I595" s="442"/>
      <c r="J595" s="442"/>
    </row>
    <row r="596" spans="1:10" ht="18" customHeight="1" x14ac:dyDescent="0.3">
      <c r="A596" s="442"/>
      <c r="B596" s="442"/>
      <c r="C596" s="442"/>
      <c r="D596" s="443"/>
      <c r="E596" s="442"/>
      <c r="F596" s="442"/>
      <c r="G596" s="442"/>
      <c r="H596" s="442"/>
      <c r="I596" s="442"/>
      <c r="J596" s="442"/>
    </row>
    <row r="597" spans="1:10" ht="18" customHeight="1" x14ac:dyDescent="0.3">
      <c r="A597" s="442"/>
      <c r="B597" s="442"/>
      <c r="C597" s="442"/>
      <c r="D597" s="443"/>
      <c r="E597" s="442"/>
      <c r="F597" s="442"/>
      <c r="G597" s="442"/>
      <c r="H597" s="442"/>
      <c r="I597" s="442"/>
      <c r="J597" s="442"/>
    </row>
    <row r="598" spans="1:10" ht="18" customHeight="1" x14ac:dyDescent="0.3">
      <c r="A598" s="442"/>
      <c r="B598" s="442"/>
      <c r="C598" s="442"/>
      <c r="D598" s="443"/>
      <c r="E598" s="442"/>
      <c r="F598" s="442"/>
      <c r="G598" s="442"/>
      <c r="H598" s="442"/>
      <c r="I598" s="442"/>
      <c r="J598" s="442"/>
    </row>
    <row r="599" spans="1:10" ht="18" customHeight="1" x14ac:dyDescent="0.3">
      <c r="A599" s="442"/>
      <c r="B599" s="442"/>
      <c r="C599" s="442"/>
      <c r="D599" s="443"/>
      <c r="E599" s="442"/>
      <c r="F599" s="442"/>
      <c r="G599" s="442"/>
      <c r="H599" s="442"/>
      <c r="I599" s="442"/>
      <c r="J599" s="442"/>
    </row>
    <row r="600" spans="1:10" ht="18" customHeight="1" x14ac:dyDescent="0.3">
      <c r="A600" s="442"/>
      <c r="B600" s="442"/>
      <c r="C600" s="442"/>
      <c r="D600" s="443"/>
      <c r="E600" s="442"/>
      <c r="F600" s="442"/>
      <c r="G600" s="442"/>
      <c r="H600" s="442"/>
      <c r="I600" s="442"/>
      <c r="J600" s="442"/>
    </row>
    <row r="601" spans="1:10" ht="18" customHeight="1" x14ac:dyDescent="0.3">
      <c r="A601" s="442"/>
      <c r="B601" s="442"/>
      <c r="C601" s="442"/>
      <c r="D601" s="443"/>
      <c r="E601" s="442"/>
      <c r="F601" s="442"/>
      <c r="G601" s="442"/>
      <c r="H601" s="442"/>
      <c r="I601" s="442"/>
      <c r="J601" s="442"/>
    </row>
    <row r="602" spans="1:10" ht="18" customHeight="1" x14ac:dyDescent="0.3">
      <c r="A602" s="442"/>
      <c r="B602" s="442"/>
      <c r="C602" s="442"/>
      <c r="D602" s="443"/>
      <c r="E602" s="442"/>
      <c r="F602" s="442"/>
      <c r="G602" s="442"/>
      <c r="H602" s="442"/>
      <c r="I602" s="442"/>
      <c r="J602" s="442"/>
    </row>
    <row r="603" spans="1:10" ht="18" customHeight="1" x14ac:dyDescent="0.3">
      <c r="A603" s="442"/>
      <c r="B603" s="442"/>
      <c r="C603" s="442"/>
      <c r="D603" s="443"/>
      <c r="E603" s="442"/>
      <c r="F603" s="442"/>
      <c r="G603" s="442"/>
      <c r="H603" s="442"/>
      <c r="I603" s="442"/>
      <c r="J603" s="442"/>
    </row>
    <row r="604" spans="1:10" ht="18" customHeight="1" x14ac:dyDescent="0.3">
      <c r="A604" s="442"/>
      <c r="B604" s="442"/>
      <c r="C604" s="442"/>
      <c r="D604" s="443"/>
      <c r="E604" s="442"/>
      <c r="F604" s="442"/>
      <c r="G604" s="442"/>
      <c r="H604" s="442"/>
      <c r="I604" s="442"/>
      <c r="J604" s="442"/>
    </row>
    <row r="605" spans="1:10" ht="18" customHeight="1" x14ac:dyDescent="0.3">
      <c r="A605" s="442"/>
      <c r="B605" s="442"/>
      <c r="C605" s="442"/>
      <c r="D605" s="443"/>
      <c r="E605" s="442"/>
      <c r="F605" s="442"/>
      <c r="G605" s="442"/>
      <c r="H605" s="442"/>
      <c r="I605" s="442"/>
      <c r="J605" s="442"/>
    </row>
    <row r="606" spans="1:10" ht="18" customHeight="1" x14ac:dyDescent="0.3">
      <c r="A606" s="442"/>
      <c r="B606" s="442"/>
      <c r="C606" s="442"/>
      <c r="D606" s="443"/>
      <c r="E606" s="442"/>
      <c r="F606" s="442"/>
      <c r="G606" s="442"/>
      <c r="H606" s="442"/>
      <c r="I606" s="442"/>
      <c r="J606" s="442"/>
    </row>
    <row r="607" spans="1:10" ht="18" customHeight="1" x14ac:dyDescent="0.3">
      <c r="A607" s="442"/>
      <c r="B607" s="442"/>
      <c r="C607" s="442"/>
      <c r="D607" s="443"/>
      <c r="E607" s="442"/>
      <c r="F607" s="442"/>
      <c r="G607" s="442"/>
      <c r="H607" s="442"/>
      <c r="I607" s="442"/>
      <c r="J607" s="442"/>
    </row>
    <row r="608" spans="1:10" ht="18" customHeight="1" x14ac:dyDescent="0.3">
      <c r="A608" s="442"/>
      <c r="B608" s="442"/>
      <c r="C608" s="442"/>
      <c r="D608" s="443"/>
      <c r="E608" s="442"/>
      <c r="F608" s="442"/>
      <c r="G608" s="442"/>
      <c r="H608" s="442"/>
      <c r="I608" s="442"/>
      <c r="J608" s="442"/>
    </row>
    <row r="609" spans="1:10" ht="18" customHeight="1" x14ac:dyDescent="0.3">
      <c r="A609" s="442"/>
      <c r="B609" s="442"/>
      <c r="C609" s="442"/>
      <c r="D609" s="443"/>
      <c r="E609" s="442"/>
      <c r="F609" s="442"/>
      <c r="G609" s="442"/>
      <c r="H609" s="442"/>
      <c r="I609" s="442"/>
      <c r="J609" s="442"/>
    </row>
    <row r="610" spans="1:10" ht="18" customHeight="1" x14ac:dyDescent="0.3">
      <c r="A610" s="442"/>
      <c r="B610" s="442"/>
      <c r="C610" s="442"/>
      <c r="D610" s="443"/>
      <c r="E610" s="442"/>
      <c r="F610" s="442"/>
      <c r="G610" s="442"/>
      <c r="H610" s="442"/>
      <c r="I610" s="442"/>
      <c r="J610" s="442"/>
    </row>
    <row r="611" spans="1:10" ht="18" customHeight="1" x14ac:dyDescent="0.3">
      <c r="A611" s="442"/>
      <c r="B611" s="442"/>
      <c r="C611" s="442"/>
      <c r="D611" s="443"/>
      <c r="E611" s="442"/>
      <c r="F611" s="442"/>
      <c r="G611" s="442"/>
      <c r="H611" s="442"/>
      <c r="I611" s="442"/>
      <c r="J611" s="442"/>
    </row>
    <row r="612" spans="1:10" ht="18" customHeight="1" x14ac:dyDescent="0.3">
      <c r="A612" s="442"/>
      <c r="B612" s="442"/>
      <c r="C612" s="442"/>
      <c r="D612" s="443"/>
      <c r="E612" s="442"/>
      <c r="F612" s="442"/>
      <c r="G612" s="442"/>
      <c r="H612" s="442"/>
      <c r="I612" s="442"/>
      <c r="J612" s="442"/>
    </row>
    <row r="613" spans="1:10" ht="18" customHeight="1" x14ac:dyDescent="0.3">
      <c r="A613" s="442"/>
      <c r="B613" s="442"/>
      <c r="C613" s="442"/>
      <c r="D613" s="443"/>
      <c r="E613" s="442"/>
      <c r="F613" s="442"/>
      <c r="G613" s="442"/>
      <c r="H613" s="442"/>
      <c r="I613" s="442"/>
      <c r="J613" s="442"/>
    </row>
    <row r="614" spans="1:10" ht="18" customHeight="1" x14ac:dyDescent="0.3">
      <c r="A614" s="442"/>
      <c r="B614" s="442"/>
      <c r="C614" s="442"/>
      <c r="D614" s="443"/>
      <c r="E614" s="442"/>
      <c r="F614" s="442"/>
      <c r="G614" s="442"/>
      <c r="H614" s="442"/>
      <c r="I614" s="442"/>
      <c r="J614" s="442"/>
    </row>
    <row r="615" spans="1:10" ht="18" customHeight="1" x14ac:dyDescent="0.3">
      <c r="A615" s="442"/>
      <c r="B615" s="442"/>
      <c r="C615" s="442"/>
      <c r="D615" s="443"/>
      <c r="E615" s="442"/>
      <c r="F615" s="442"/>
      <c r="G615" s="442"/>
      <c r="H615" s="442"/>
      <c r="I615" s="442"/>
      <c r="J615" s="442"/>
    </row>
    <row r="616" spans="1:10" ht="18" customHeight="1" x14ac:dyDescent="0.3">
      <c r="A616" s="442"/>
      <c r="B616" s="442"/>
      <c r="C616" s="442"/>
      <c r="D616" s="443"/>
      <c r="E616" s="442"/>
      <c r="F616" s="442"/>
      <c r="G616" s="442"/>
      <c r="H616" s="442"/>
      <c r="I616" s="442"/>
      <c r="J616" s="442"/>
    </row>
    <row r="617" spans="1:10" ht="18" customHeight="1" x14ac:dyDescent="0.3">
      <c r="A617" s="442"/>
      <c r="B617" s="442"/>
      <c r="C617" s="442"/>
      <c r="D617" s="443"/>
      <c r="E617" s="442"/>
      <c r="F617" s="442"/>
      <c r="G617" s="442"/>
      <c r="H617" s="442"/>
      <c r="I617" s="442"/>
      <c r="J617" s="442"/>
    </row>
    <row r="618" spans="1:10" ht="18" customHeight="1" x14ac:dyDescent="0.3">
      <c r="A618" s="442"/>
      <c r="B618" s="442"/>
      <c r="C618" s="442"/>
      <c r="D618" s="443"/>
      <c r="E618" s="442"/>
      <c r="F618" s="442"/>
      <c r="G618" s="442"/>
      <c r="H618" s="442"/>
      <c r="I618" s="442"/>
      <c r="J618" s="442"/>
    </row>
    <row r="619" spans="1:10" ht="18" customHeight="1" x14ac:dyDescent="0.3">
      <c r="A619" s="442"/>
      <c r="B619" s="442"/>
      <c r="C619" s="442"/>
      <c r="D619" s="443"/>
      <c r="E619" s="442"/>
      <c r="F619" s="442"/>
      <c r="G619" s="442"/>
      <c r="H619" s="442"/>
      <c r="I619" s="442"/>
      <c r="J619" s="442"/>
    </row>
    <row r="620" spans="1:10" ht="18" customHeight="1" x14ac:dyDescent="0.3">
      <c r="A620" s="442"/>
      <c r="B620" s="442"/>
      <c r="C620" s="442"/>
      <c r="D620" s="443"/>
      <c r="E620" s="442"/>
      <c r="F620" s="442"/>
      <c r="G620" s="442"/>
      <c r="H620" s="442"/>
      <c r="I620" s="442"/>
      <c r="J620" s="442"/>
    </row>
    <row r="621" spans="1:10" ht="18" customHeight="1" x14ac:dyDescent="0.3">
      <c r="A621" s="442"/>
      <c r="B621" s="442"/>
      <c r="C621" s="442"/>
      <c r="D621" s="443"/>
      <c r="E621" s="442"/>
      <c r="F621" s="442"/>
      <c r="G621" s="442"/>
      <c r="H621" s="442"/>
      <c r="I621" s="442"/>
      <c r="J621" s="442"/>
    </row>
    <row r="622" spans="1:10" ht="18" customHeight="1" x14ac:dyDescent="0.3">
      <c r="A622" s="442"/>
      <c r="B622" s="442"/>
      <c r="C622" s="442"/>
      <c r="D622" s="443"/>
      <c r="E622" s="442"/>
      <c r="F622" s="442"/>
      <c r="G622" s="442"/>
      <c r="H622" s="442"/>
      <c r="I622" s="442"/>
      <c r="J622" s="442"/>
    </row>
    <row r="623" spans="1:10" ht="18" customHeight="1" x14ac:dyDescent="0.3">
      <c r="A623" s="442"/>
      <c r="B623" s="442"/>
      <c r="C623" s="442"/>
      <c r="D623" s="443"/>
      <c r="E623" s="442"/>
      <c r="F623" s="442"/>
      <c r="G623" s="442"/>
      <c r="H623" s="442"/>
      <c r="I623" s="442"/>
      <c r="J623" s="442"/>
    </row>
    <row r="624" spans="1:10" ht="18" customHeight="1" x14ac:dyDescent="0.3">
      <c r="A624" s="442"/>
      <c r="B624" s="442"/>
      <c r="C624" s="442"/>
      <c r="D624" s="443"/>
      <c r="E624" s="442"/>
      <c r="F624" s="442"/>
      <c r="G624" s="442"/>
      <c r="H624" s="442"/>
      <c r="I624" s="442"/>
      <c r="J624" s="442"/>
    </row>
    <row r="625" spans="1:10" ht="18" customHeight="1" x14ac:dyDescent="0.3">
      <c r="A625" s="442"/>
      <c r="B625" s="442"/>
      <c r="C625" s="442"/>
      <c r="D625" s="443"/>
      <c r="E625" s="442"/>
      <c r="F625" s="442"/>
      <c r="G625" s="442"/>
      <c r="H625" s="442"/>
      <c r="I625" s="442"/>
      <c r="J625" s="442"/>
    </row>
    <row r="626" spans="1:10" ht="18" customHeight="1" x14ac:dyDescent="0.3">
      <c r="A626" s="442"/>
      <c r="B626" s="442"/>
      <c r="C626" s="442"/>
      <c r="D626" s="443"/>
      <c r="E626" s="442"/>
      <c r="F626" s="442"/>
      <c r="G626" s="442"/>
      <c r="H626" s="442"/>
      <c r="I626" s="442"/>
      <c r="J626" s="442"/>
    </row>
    <row r="627" spans="1:10" ht="18" customHeight="1" x14ac:dyDescent="0.3">
      <c r="A627" s="442"/>
      <c r="B627" s="442"/>
      <c r="C627" s="442"/>
      <c r="D627" s="443"/>
      <c r="E627" s="442"/>
      <c r="F627" s="442"/>
      <c r="G627" s="442"/>
      <c r="H627" s="442"/>
      <c r="I627" s="442"/>
      <c r="J627" s="442"/>
    </row>
    <row r="628" spans="1:10" ht="18" customHeight="1" x14ac:dyDescent="0.3">
      <c r="A628" s="442"/>
      <c r="B628" s="442"/>
      <c r="C628" s="442"/>
      <c r="D628" s="443"/>
      <c r="E628" s="442"/>
      <c r="F628" s="442"/>
      <c r="G628" s="442"/>
      <c r="H628" s="442"/>
      <c r="I628" s="442"/>
      <c r="J628" s="442"/>
    </row>
    <row r="629" spans="1:10" ht="18" customHeight="1" x14ac:dyDescent="0.3">
      <c r="A629" s="442"/>
      <c r="B629" s="442"/>
      <c r="C629" s="442"/>
      <c r="D629" s="443"/>
      <c r="E629" s="442"/>
      <c r="F629" s="442"/>
      <c r="G629" s="442"/>
      <c r="H629" s="442"/>
      <c r="I629" s="442"/>
      <c r="J629" s="442"/>
    </row>
    <row r="630" spans="1:10" ht="18" customHeight="1" x14ac:dyDescent="0.3">
      <c r="A630" s="442"/>
      <c r="B630" s="442"/>
      <c r="C630" s="442"/>
      <c r="D630" s="443"/>
      <c r="E630" s="442"/>
      <c r="F630" s="442"/>
      <c r="G630" s="442"/>
      <c r="H630" s="442"/>
      <c r="I630" s="442"/>
      <c r="J630" s="442"/>
    </row>
    <row r="631" spans="1:10" ht="18" customHeight="1" x14ac:dyDescent="0.3">
      <c r="A631" s="442"/>
      <c r="B631" s="442"/>
      <c r="C631" s="442"/>
      <c r="D631" s="443"/>
      <c r="E631" s="442"/>
      <c r="F631" s="442"/>
      <c r="G631" s="442"/>
      <c r="H631" s="442"/>
      <c r="I631" s="442"/>
      <c r="J631" s="442"/>
    </row>
    <row r="632" spans="1:10" ht="18" customHeight="1" x14ac:dyDescent="0.3">
      <c r="A632" s="442"/>
      <c r="B632" s="442"/>
      <c r="C632" s="442"/>
      <c r="D632" s="443"/>
      <c r="E632" s="442"/>
      <c r="F632" s="442"/>
      <c r="G632" s="442"/>
      <c r="H632" s="442"/>
      <c r="I632" s="442"/>
      <c r="J632" s="442"/>
    </row>
    <row r="633" spans="1:10" ht="18" customHeight="1" x14ac:dyDescent="0.3">
      <c r="A633" s="442"/>
      <c r="B633" s="442"/>
      <c r="C633" s="442"/>
      <c r="D633" s="443"/>
      <c r="E633" s="442"/>
      <c r="F633" s="442"/>
      <c r="G633" s="442"/>
      <c r="H633" s="442"/>
      <c r="I633" s="442"/>
      <c r="J633" s="442"/>
    </row>
    <row r="634" spans="1:10" ht="18" customHeight="1" x14ac:dyDescent="0.3">
      <c r="A634" s="442"/>
      <c r="B634" s="442"/>
      <c r="C634" s="442"/>
      <c r="D634" s="443"/>
      <c r="E634" s="442"/>
      <c r="F634" s="442"/>
      <c r="G634" s="442"/>
      <c r="H634" s="442"/>
      <c r="I634" s="442"/>
      <c r="J634" s="442"/>
    </row>
    <row r="635" spans="1:10" ht="18" customHeight="1" x14ac:dyDescent="0.3">
      <c r="A635" s="442"/>
      <c r="B635" s="442"/>
      <c r="C635" s="442"/>
      <c r="D635" s="443"/>
      <c r="E635" s="442"/>
      <c r="F635" s="442"/>
      <c r="G635" s="442"/>
      <c r="H635" s="442"/>
      <c r="I635" s="442"/>
      <c r="J635" s="442"/>
    </row>
    <row r="636" spans="1:10" ht="18" customHeight="1" x14ac:dyDescent="0.3">
      <c r="A636" s="442"/>
      <c r="B636" s="442"/>
      <c r="C636" s="442"/>
      <c r="D636" s="443"/>
      <c r="E636" s="442"/>
      <c r="F636" s="442"/>
      <c r="G636" s="442"/>
      <c r="H636" s="442"/>
      <c r="I636" s="442"/>
      <c r="J636" s="442"/>
    </row>
    <row r="637" spans="1:10" ht="18" customHeight="1" x14ac:dyDescent="0.3">
      <c r="A637" s="442"/>
      <c r="B637" s="442"/>
      <c r="C637" s="442"/>
      <c r="D637" s="443"/>
      <c r="E637" s="442"/>
      <c r="F637" s="442"/>
      <c r="G637" s="442"/>
      <c r="H637" s="442"/>
      <c r="I637" s="442"/>
      <c r="J637" s="442"/>
    </row>
    <row r="638" spans="1:10" ht="18" customHeight="1" x14ac:dyDescent="0.3">
      <c r="A638" s="442"/>
      <c r="B638" s="442"/>
      <c r="C638" s="442"/>
      <c r="D638" s="443"/>
      <c r="E638" s="442"/>
      <c r="F638" s="442"/>
      <c r="G638" s="442"/>
      <c r="H638" s="442"/>
      <c r="I638" s="442"/>
      <c r="J638" s="442"/>
    </row>
    <row r="639" spans="1:10" ht="18" customHeight="1" x14ac:dyDescent="0.3">
      <c r="A639" s="442"/>
      <c r="B639" s="442"/>
      <c r="C639" s="442"/>
      <c r="D639" s="443"/>
      <c r="E639" s="442"/>
      <c r="F639" s="442"/>
      <c r="G639" s="442"/>
      <c r="H639" s="442"/>
      <c r="I639" s="442"/>
      <c r="J639" s="442"/>
    </row>
    <row r="640" spans="1:10" ht="18" customHeight="1" x14ac:dyDescent="0.3">
      <c r="A640" s="442"/>
      <c r="B640" s="442"/>
      <c r="C640" s="442"/>
      <c r="D640" s="443"/>
      <c r="E640" s="442"/>
      <c r="F640" s="442"/>
      <c r="G640" s="442"/>
      <c r="H640" s="442"/>
      <c r="I640" s="442"/>
      <c r="J640" s="442"/>
    </row>
    <row r="641" spans="1:10" ht="18" customHeight="1" x14ac:dyDescent="0.3">
      <c r="A641" s="442"/>
      <c r="B641" s="442"/>
      <c r="C641" s="442"/>
      <c r="D641" s="443"/>
      <c r="E641" s="442"/>
      <c r="F641" s="442"/>
      <c r="G641" s="442"/>
      <c r="H641" s="442"/>
      <c r="I641" s="442"/>
      <c r="J641" s="442"/>
    </row>
    <row r="642" spans="1:10" ht="18" customHeight="1" x14ac:dyDescent="0.3">
      <c r="A642" s="442"/>
      <c r="B642" s="442"/>
      <c r="C642" s="442"/>
      <c r="D642" s="443"/>
      <c r="E642" s="442"/>
      <c r="F642" s="442"/>
      <c r="G642" s="442"/>
      <c r="H642" s="442"/>
      <c r="I642" s="442"/>
      <c r="J642" s="442"/>
    </row>
    <row r="643" spans="1:10" ht="18" customHeight="1" x14ac:dyDescent="0.3">
      <c r="A643" s="442"/>
      <c r="B643" s="442"/>
      <c r="C643" s="442"/>
      <c r="D643" s="443"/>
      <c r="E643" s="442"/>
      <c r="F643" s="442"/>
      <c r="G643" s="442"/>
      <c r="H643" s="442"/>
      <c r="I643" s="442"/>
      <c r="J643" s="442"/>
    </row>
    <row r="644" spans="1:10" ht="18" customHeight="1" x14ac:dyDescent="0.3">
      <c r="A644" s="442"/>
      <c r="B644" s="442"/>
      <c r="C644" s="442"/>
      <c r="D644" s="443"/>
      <c r="E644" s="442"/>
      <c r="F644" s="442"/>
      <c r="G644" s="442"/>
      <c r="H644" s="442"/>
      <c r="I644" s="442"/>
      <c r="J644" s="442"/>
    </row>
    <row r="645" spans="1:10" ht="18" customHeight="1" x14ac:dyDescent="0.3">
      <c r="A645" s="442"/>
      <c r="B645" s="442"/>
      <c r="C645" s="442"/>
      <c r="D645" s="443"/>
      <c r="E645" s="442"/>
      <c r="F645" s="442"/>
      <c r="G645" s="442"/>
      <c r="H645" s="442"/>
      <c r="I645" s="442"/>
      <c r="J645" s="442"/>
    </row>
    <row r="646" spans="1:10" ht="18" customHeight="1" x14ac:dyDescent="0.3">
      <c r="A646" s="442"/>
      <c r="B646" s="442"/>
      <c r="C646" s="442"/>
      <c r="D646" s="443"/>
      <c r="E646" s="442"/>
      <c r="F646" s="442"/>
      <c r="G646" s="442"/>
      <c r="H646" s="442"/>
      <c r="I646" s="442"/>
      <c r="J646" s="442"/>
    </row>
    <row r="647" spans="1:10" ht="18" customHeight="1" x14ac:dyDescent="0.3">
      <c r="A647" s="442"/>
      <c r="B647" s="442"/>
      <c r="C647" s="442"/>
      <c r="D647" s="443"/>
      <c r="E647" s="442"/>
      <c r="F647" s="442"/>
      <c r="G647" s="442"/>
      <c r="H647" s="442"/>
      <c r="I647" s="442"/>
      <c r="J647" s="442"/>
    </row>
    <row r="648" spans="1:10" ht="18" customHeight="1" x14ac:dyDescent="0.3">
      <c r="A648" s="442"/>
      <c r="B648" s="442"/>
      <c r="C648" s="442"/>
      <c r="D648" s="443"/>
      <c r="E648" s="442"/>
      <c r="F648" s="442"/>
      <c r="G648" s="442"/>
      <c r="H648" s="442"/>
      <c r="I648" s="442"/>
      <c r="J648" s="442"/>
    </row>
    <row r="649" spans="1:10" ht="18" customHeight="1" x14ac:dyDescent="0.3">
      <c r="A649" s="442"/>
      <c r="B649" s="442"/>
      <c r="C649" s="442"/>
      <c r="D649" s="443"/>
      <c r="E649" s="442"/>
      <c r="F649" s="442"/>
      <c r="G649" s="442"/>
      <c r="H649" s="442"/>
      <c r="I649" s="442"/>
      <c r="J649" s="442"/>
    </row>
    <row r="650" spans="1:10" ht="18" customHeight="1" x14ac:dyDescent="0.3">
      <c r="A650" s="442"/>
      <c r="B650" s="442"/>
      <c r="C650" s="442"/>
      <c r="D650" s="443"/>
      <c r="E650" s="442"/>
      <c r="F650" s="442"/>
      <c r="G650" s="442"/>
      <c r="H650" s="442"/>
      <c r="I650" s="442"/>
      <c r="J650" s="442"/>
    </row>
    <row r="651" spans="1:10" ht="18" customHeight="1" x14ac:dyDescent="0.3">
      <c r="A651" s="442"/>
      <c r="B651" s="442"/>
      <c r="C651" s="442"/>
      <c r="D651" s="443"/>
      <c r="E651" s="442"/>
      <c r="F651" s="442"/>
      <c r="G651" s="442"/>
      <c r="H651" s="442"/>
      <c r="I651" s="442"/>
      <c r="J651" s="442"/>
    </row>
    <row r="652" spans="1:10" ht="18" customHeight="1" x14ac:dyDescent="0.3">
      <c r="A652" s="442"/>
      <c r="B652" s="442"/>
      <c r="C652" s="442"/>
      <c r="D652" s="443"/>
      <c r="E652" s="442"/>
      <c r="F652" s="442"/>
      <c r="G652" s="442"/>
      <c r="H652" s="442"/>
      <c r="I652" s="442"/>
      <c r="J652" s="442"/>
    </row>
    <row r="653" spans="1:10" ht="18" customHeight="1" x14ac:dyDescent="0.3">
      <c r="A653" s="442"/>
      <c r="B653" s="442"/>
      <c r="C653" s="442"/>
      <c r="D653" s="443"/>
      <c r="E653" s="442"/>
      <c r="F653" s="442"/>
      <c r="G653" s="442"/>
      <c r="H653" s="442"/>
      <c r="I653" s="442"/>
      <c r="J653" s="442"/>
    </row>
    <row r="654" spans="1:10" ht="18" customHeight="1" x14ac:dyDescent="0.3">
      <c r="A654" s="442"/>
      <c r="B654" s="442"/>
      <c r="C654" s="442"/>
      <c r="D654" s="443"/>
      <c r="E654" s="442"/>
      <c r="F654" s="442"/>
      <c r="G654" s="442"/>
      <c r="H654" s="442"/>
      <c r="I654" s="442"/>
      <c r="J654" s="442"/>
    </row>
    <row r="655" spans="1:10" ht="18" customHeight="1" x14ac:dyDescent="0.3">
      <c r="A655" s="442"/>
      <c r="B655" s="442"/>
      <c r="C655" s="442"/>
      <c r="D655" s="443"/>
      <c r="E655" s="442"/>
      <c r="F655" s="442"/>
      <c r="G655" s="442"/>
      <c r="H655" s="442"/>
      <c r="I655" s="442"/>
      <c r="J655" s="442"/>
    </row>
    <row r="656" spans="1:10" ht="18" customHeight="1" x14ac:dyDescent="0.3">
      <c r="A656" s="442"/>
      <c r="B656" s="442"/>
      <c r="C656" s="442"/>
      <c r="D656" s="443"/>
      <c r="E656" s="442"/>
      <c r="F656" s="442"/>
      <c r="G656" s="442"/>
      <c r="H656" s="442"/>
      <c r="I656" s="442"/>
      <c r="J656" s="442"/>
    </row>
    <row r="657" spans="1:10" ht="18" customHeight="1" x14ac:dyDescent="0.3">
      <c r="A657" s="442"/>
      <c r="B657" s="442"/>
      <c r="C657" s="442"/>
      <c r="D657" s="443"/>
      <c r="E657" s="442"/>
      <c r="F657" s="442"/>
      <c r="G657" s="442"/>
      <c r="H657" s="442"/>
      <c r="I657" s="442"/>
      <c r="J657" s="442"/>
    </row>
    <row r="658" spans="1:10" ht="18" customHeight="1" x14ac:dyDescent="0.3">
      <c r="A658" s="442"/>
      <c r="B658" s="442"/>
      <c r="C658" s="442"/>
      <c r="D658" s="443"/>
      <c r="E658" s="442"/>
      <c r="F658" s="442"/>
      <c r="G658" s="442"/>
      <c r="H658" s="442"/>
      <c r="I658" s="442"/>
      <c r="J658" s="442"/>
    </row>
    <row r="659" spans="1:10" ht="18" customHeight="1" x14ac:dyDescent="0.3">
      <c r="A659" s="442"/>
      <c r="B659" s="442"/>
      <c r="C659" s="442"/>
      <c r="D659" s="443"/>
      <c r="E659" s="442"/>
      <c r="F659" s="442"/>
      <c r="G659" s="442"/>
      <c r="H659" s="442"/>
      <c r="I659" s="442"/>
      <c r="J659" s="442"/>
    </row>
    <row r="660" spans="1:10" ht="18" customHeight="1" x14ac:dyDescent="0.3">
      <c r="A660" s="442"/>
      <c r="B660" s="442"/>
      <c r="C660" s="442"/>
      <c r="D660" s="443"/>
      <c r="E660" s="442"/>
      <c r="F660" s="442"/>
      <c r="G660" s="442"/>
      <c r="H660" s="442"/>
      <c r="I660" s="442"/>
      <c r="J660" s="442"/>
    </row>
    <row r="661" spans="1:10" ht="18" customHeight="1" x14ac:dyDescent="0.3">
      <c r="A661" s="442"/>
      <c r="B661" s="442"/>
      <c r="C661" s="442"/>
      <c r="D661" s="443"/>
      <c r="E661" s="442"/>
      <c r="F661" s="442"/>
      <c r="G661" s="442"/>
      <c r="H661" s="442"/>
      <c r="I661" s="442"/>
      <c r="J661" s="442"/>
    </row>
    <row r="662" spans="1:10" ht="18" customHeight="1" x14ac:dyDescent="0.3">
      <c r="A662" s="442"/>
      <c r="B662" s="442"/>
      <c r="C662" s="442"/>
      <c r="D662" s="443"/>
      <c r="E662" s="442"/>
      <c r="F662" s="442"/>
      <c r="G662" s="442"/>
      <c r="H662" s="442"/>
      <c r="I662" s="442"/>
      <c r="J662" s="442"/>
    </row>
    <row r="663" spans="1:10" ht="18" customHeight="1" x14ac:dyDescent="0.3">
      <c r="A663" s="442"/>
      <c r="B663" s="442"/>
      <c r="C663" s="442"/>
      <c r="D663" s="443"/>
      <c r="E663" s="442"/>
      <c r="F663" s="442"/>
      <c r="G663" s="442"/>
      <c r="H663" s="442"/>
      <c r="I663" s="442"/>
      <c r="J663" s="442"/>
    </row>
    <row r="664" spans="1:10" ht="18" customHeight="1" x14ac:dyDescent="0.3">
      <c r="A664" s="442"/>
      <c r="B664" s="442"/>
      <c r="C664" s="442"/>
      <c r="D664" s="443"/>
      <c r="E664" s="442"/>
      <c r="F664" s="442"/>
      <c r="G664" s="442"/>
      <c r="H664" s="442"/>
      <c r="I664" s="442"/>
      <c r="J664" s="442"/>
    </row>
    <row r="665" spans="1:10" ht="18" customHeight="1" x14ac:dyDescent="0.3">
      <c r="A665" s="442"/>
      <c r="B665" s="442"/>
      <c r="C665" s="442"/>
      <c r="D665" s="443"/>
      <c r="E665" s="442"/>
      <c r="F665" s="442"/>
      <c r="G665" s="442"/>
      <c r="H665" s="442"/>
      <c r="I665" s="442"/>
      <c r="J665" s="442"/>
    </row>
    <row r="666" spans="1:10" ht="18" customHeight="1" x14ac:dyDescent="0.3">
      <c r="A666" s="442"/>
      <c r="B666" s="442"/>
      <c r="C666" s="442"/>
      <c r="D666" s="443"/>
      <c r="E666" s="442"/>
      <c r="F666" s="442"/>
      <c r="G666" s="442"/>
      <c r="H666" s="442"/>
      <c r="I666" s="442"/>
      <c r="J666" s="442"/>
    </row>
    <row r="667" spans="1:10" ht="18" customHeight="1" x14ac:dyDescent="0.3">
      <c r="A667" s="442"/>
      <c r="B667" s="442"/>
      <c r="C667" s="442"/>
      <c r="D667" s="443"/>
      <c r="E667" s="442"/>
      <c r="F667" s="442"/>
      <c r="G667" s="442"/>
      <c r="H667" s="442"/>
      <c r="I667" s="442"/>
      <c r="J667" s="442"/>
    </row>
    <row r="668" spans="1:10" ht="18" customHeight="1" x14ac:dyDescent="0.3">
      <c r="A668" s="442"/>
      <c r="B668" s="442"/>
      <c r="C668" s="442"/>
      <c r="D668" s="443"/>
      <c r="E668" s="442"/>
      <c r="F668" s="442"/>
      <c r="G668" s="442"/>
      <c r="H668" s="442"/>
      <c r="I668" s="442"/>
      <c r="J668" s="442"/>
    </row>
    <row r="669" spans="1:10" ht="18" customHeight="1" x14ac:dyDescent="0.3">
      <c r="A669" s="442"/>
      <c r="B669" s="442"/>
      <c r="C669" s="442"/>
      <c r="D669" s="443"/>
      <c r="E669" s="442"/>
      <c r="F669" s="442"/>
      <c r="G669" s="442"/>
      <c r="H669" s="442"/>
      <c r="I669" s="442"/>
      <c r="J669" s="442"/>
    </row>
    <row r="670" spans="1:10" ht="18" customHeight="1" x14ac:dyDescent="0.3">
      <c r="A670" s="442"/>
      <c r="B670" s="442"/>
      <c r="C670" s="442"/>
      <c r="D670" s="443"/>
      <c r="E670" s="442"/>
      <c r="F670" s="442"/>
      <c r="G670" s="442"/>
      <c r="H670" s="442"/>
      <c r="I670" s="442"/>
      <c r="J670" s="442"/>
    </row>
    <row r="671" spans="1:10" ht="18" customHeight="1" x14ac:dyDescent="0.3">
      <c r="A671" s="442"/>
      <c r="B671" s="442"/>
      <c r="C671" s="442"/>
      <c r="D671" s="443"/>
      <c r="E671" s="442"/>
      <c r="F671" s="442"/>
      <c r="G671" s="442"/>
      <c r="H671" s="442"/>
      <c r="I671" s="442"/>
      <c r="J671" s="442"/>
    </row>
    <row r="672" spans="1:10" ht="18" customHeight="1" x14ac:dyDescent="0.3">
      <c r="A672" s="442"/>
      <c r="B672" s="442"/>
      <c r="C672" s="442"/>
      <c r="D672" s="443"/>
      <c r="E672" s="442"/>
      <c r="F672" s="442"/>
      <c r="G672" s="442"/>
      <c r="H672" s="442"/>
      <c r="I672" s="442"/>
      <c r="J672" s="442"/>
    </row>
    <row r="673" spans="1:10" ht="18" customHeight="1" x14ac:dyDescent="0.3">
      <c r="A673" s="442"/>
      <c r="B673" s="442"/>
      <c r="C673" s="442"/>
      <c r="D673" s="443"/>
      <c r="E673" s="442"/>
      <c r="F673" s="442"/>
      <c r="G673" s="442"/>
      <c r="H673" s="442"/>
      <c r="I673" s="442"/>
      <c r="J673" s="442"/>
    </row>
    <row r="674" spans="1:10" ht="18" customHeight="1" x14ac:dyDescent="0.3">
      <c r="A674" s="442"/>
      <c r="B674" s="442"/>
      <c r="C674" s="442"/>
      <c r="D674" s="443"/>
      <c r="E674" s="442"/>
      <c r="F674" s="442"/>
      <c r="G674" s="442"/>
      <c r="H674" s="442"/>
      <c r="I674" s="442"/>
      <c r="J674" s="442"/>
    </row>
    <row r="675" spans="1:10" ht="18" customHeight="1" x14ac:dyDescent="0.3">
      <c r="A675" s="442"/>
      <c r="B675" s="442"/>
      <c r="C675" s="442"/>
      <c r="D675" s="443"/>
      <c r="E675" s="442"/>
      <c r="F675" s="442"/>
      <c r="G675" s="442"/>
      <c r="H675" s="442"/>
      <c r="I675" s="442"/>
      <c r="J675" s="442"/>
    </row>
    <row r="676" spans="1:10" ht="18" customHeight="1" x14ac:dyDescent="0.3">
      <c r="A676" s="442"/>
      <c r="B676" s="442"/>
      <c r="C676" s="442"/>
      <c r="D676" s="443"/>
      <c r="E676" s="442"/>
      <c r="F676" s="442"/>
      <c r="G676" s="442"/>
      <c r="H676" s="442"/>
      <c r="I676" s="442"/>
      <c r="J676" s="442"/>
    </row>
    <row r="677" spans="1:10" ht="18" customHeight="1" x14ac:dyDescent="0.3">
      <c r="A677" s="442"/>
      <c r="B677" s="442"/>
      <c r="C677" s="442"/>
      <c r="D677" s="443"/>
      <c r="E677" s="442"/>
      <c r="F677" s="442"/>
      <c r="G677" s="442"/>
      <c r="H677" s="442"/>
      <c r="I677" s="442"/>
      <c r="J677" s="442"/>
    </row>
    <row r="678" spans="1:10" ht="18" customHeight="1" x14ac:dyDescent="0.3">
      <c r="A678" s="442"/>
      <c r="B678" s="442"/>
      <c r="C678" s="442"/>
      <c r="D678" s="443"/>
      <c r="E678" s="442"/>
      <c r="F678" s="442"/>
      <c r="G678" s="442"/>
      <c r="H678" s="442"/>
      <c r="I678" s="442"/>
      <c r="J678" s="442"/>
    </row>
    <row r="679" spans="1:10" ht="18" customHeight="1" x14ac:dyDescent="0.3">
      <c r="A679" s="442"/>
      <c r="B679" s="442"/>
      <c r="C679" s="442"/>
      <c r="D679" s="443"/>
      <c r="E679" s="442"/>
      <c r="F679" s="442"/>
      <c r="G679" s="442"/>
      <c r="H679" s="442"/>
      <c r="I679" s="442"/>
      <c r="J679" s="442"/>
    </row>
    <row r="680" spans="1:10" ht="18" customHeight="1" x14ac:dyDescent="0.3">
      <c r="A680" s="442"/>
      <c r="B680" s="442"/>
      <c r="C680" s="442"/>
      <c r="D680" s="443"/>
      <c r="E680" s="442"/>
      <c r="F680" s="442"/>
      <c r="G680" s="442"/>
      <c r="H680" s="442"/>
      <c r="I680" s="442"/>
      <c r="J680" s="442"/>
    </row>
    <row r="681" spans="1:10" ht="18" customHeight="1" x14ac:dyDescent="0.3">
      <c r="A681" s="442"/>
      <c r="B681" s="442"/>
      <c r="C681" s="442"/>
      <c r="D681" s="443"/>
      <c r="E681" s="442"/>
      <c r="F681" s="442"/>
      <c r="G681" s="442"/>
      <c r="H681" s="442"/>
      <c r="I681" s="442"/>
      <c r="J681" s="442"/>
    </row>
    <row r="682" spans="1:10" ht="18" customHeight="1" x14ac:dyDescent="0.3">
      <c r="A682" s="442"/>
      <c r="B682" s="442"/>
      <c r="C682" s="442"/>
      <c r="D682" s="443"/>
      <c r="E682" s="442"/>
      <c r="F682" s="442"/>
      <c r="G682" s="442"/>
      <c r="H682" s="442"/>
      <c r="I682" s="442"/>
      <c r="J682" s="442"/>
    </row>
    <row r="683" spans="1:10" ht="18" customHeight="1" x14ac:dyDescent="0.3">
      <c r="A683" s="442"/>
      <c r="B683" s="442"/>
      <c r="C683" s="442"/>
      <c r="D683" s="443"/>
      <c r="E683" s="442"/>
      <c r="F683" s="442"/>
      <c r="G683" s="442"/>
      <c r="H683" s="442"/>
      <c r="I683" s="442"/>
      <c r="J683" s="442"/>
    </row>
    <row r="684" spans="1:10" ht="18" customHeight="1" x14ac:dyDescent="0.3">
      <c r="A684" s="442"/>
      <c r="B684" s="442"/>
      <c r="C684" s="442"/>
      <c r="D684" s="443"/>
      <c r="E684" s="442"/>
      <c r="F684" s="442"/>
      <c r="G684" s="442"/>
      <c r="H684" s="442"/>
      <c r="I684" s="442"/>
      <c r="J684" s="442"/>
    </row>
    <row r="685" spans="1:10" ht="18" customHeight="1" x14ac:dyDescent="0.3">
      <c r="A685" s="442"/>
      <c r="B685" s="442"/>
      <c r="C685" s="442"/>
      <c r="D685" s="443"/>
      <c r="E685" s="442"/>
      <c r="F685" s="442"/>
      <c r="G685" s="442"/>
      <c r="H685" s="442"/>
      <c r="I685" s="442"/>
      <c r="J685" s="442"/>
    </row>
    <row r="686" spans="1:10" ht="18" customHeight="1" x14ac:dyDescent="0.3">
      <c r="A686" s="442"/>
      <c r="B686" s="442"/>
      <c r="C686" s="442"/>
      <c r="D686" s="443"/>
      <c r="E686" s="442"/>
      <c r="F686" s="442"/>
      <c r="G686" s="442"/>
      <c r="H686" s="442"/>
      <c r="I686" s="442"/>
      <c r="J686" s="442"/>
    </row>
    <row r="687" spans="1:10" ht="18" customHeight="1" x14ac:dyDescent="0.3">
      <c r="A687" s="442"/>
      <c r="B687" s="442"/>
      <c r="C687" s="442"/>
      <c r="D687" s="443"/>
      <c r="E687" s="442"/>
      <c r="F687" s="442"/>
      <c r="G687" s="442"/>
      <c r="H687" s="442"/>
      <c r="I687" s="442"/>
      <c r="J687" s="442"/>
    </row>
    <row r="688" spans="1:10" ht="18" customHeight="1" x14ac:dyDescent="0.3">
      <c r="A688" s="442"/>
      <c r="B688" s="442"/>
      <c r="C688" s="442"/>
      <c r="D688" s="443"/>
      <c r="E688" s="442"/>
      <c r="F688" s="442"/>
      <c r="G688" s="442"/>
      <c r="H688" s="442"/>
      <c r="I688" s="442"/>
      <c r="J688" s="442"/>
    </row>
    <row r="689" spans="1:10" ht="18" customHeight="1" x14ac:dyDescent="0.3">
      <c r="A689" s="442"/>
      <c r="B689" s="442"/>
      <c r="C689" s="442"/>
      <c r="D689" s="443"/>
      <c r="E689" s="442"/>
      <c r="F689" s="442"/>
      <c r="G689" s="442"/>
      <c r="H689" s="442"/>
      <c r="I689" s="442"/>
      <c r="J689" s="442"/>
    </row>
    <row r="690" spans="1:10" ht="18" customHeight="1" x14ac:dyDescent="0.3">
      <c r="A690" s="442"/>
      <c r="B690" s="442"/>
      <c r="C690" s="442"/>
      <c r="D690" s="443"/>
      <c r="E690" s="442"/>
      <c r="F690" s="442"/>
      <c r="G690" s="442"/>
      <c r="H690" s="442"/>
      <c r="I690" s="442"/>
      <c r="J690" s="442"/>
    </row>
    <row r="691" spans="1:10" ht="18" customHeight="1" x14ac:dyDescent="0.3">
      <c r="A691" s="442"/>
      <c r="B691" s="442"/>
      <c r="C691" s="442"/>
      <c r="D691" s="443"/>
      <c r="E691" s="442"/>
      <c r="F691" s="442"/>
      <c r="G691" s="442"/>
      <c r="H691" s="442"/>
      <c r="I691" s="442"/>
      <c r="J691" s="442"/>
    </row>
    <row r="692" spans="1:10" ht="18" customHeight="1" x14ac:dyDescent="0.3">
      <c r="A692" s="442"/>
      <c r="B692" s="442"/>
      <c r="C692" s="442"/>
      <c r="D692" s="443"/>
      <c r="E692" s="442"/>
      <c r="F692" s="442"/>
      <c r="G692" s="442"/>
      <c r="H692" s="442"/>
      <c r="I692" s="442"/>
      <c r="J692" s="442"/>
    </row>
    <row r="693" spans="1:10" ht="18" customHeight="1" x14ac:dyDescent="0.3">
      <c r="A693" s="442"/>
      <c r="B693" s="442"/>
      <c r="C693" s="442"/>
      <c r="D693" s="443"/>
      <c r="E693" s="442"/>
      <c r="F693" s="442"/>
      <c r="G693" s="442"/>
      <c r="H693" s="442"/>
      <c r="I693" s="442"/>
      <c r="J693" s="442"/>
    </row>
    <row r="694" spans="1:10" ht="18" customHeight="1" x14ac:dyDescent="0.3">
      <c r="A694" s="442"/>
      <c r="B694" s="442"/>
      <c r="C694" s="442"/>
      <c r="D694" s="443"/>
      <c r="E694" s="442"/>
      <c r="F694" s="442"/>
      <c r="G694" s="442"/>
      <c r="H694" s="442"/>
      <c r="I694" s="442"/>
      <c r="J694" s="442"/>
    </row>
    <row r="695" spans="1:10" ht="18" customHeight="1" x14ac:dyDescent="0.3">
      <c r="A695" s="442"/>
      <c r="B695" s="442"/>
      <c r="C695" s="442"/>
      <c r="D695" s="443"/>
      <c r="E695" s="442"/>
      <c r="F695" s="442"/>
      <c r="G695" s="442"/>
      <c r="H695" s="442"/>
      <c r="I695" s="442"/>
      <c r="J695" s="442"/>
    </row>
    <row r="696" spans="1:10" ht="18" customHeight="1" x14ac:dyDescent="0.3">
      <c r="A696" s="442"/>
      <c r="B696" s="442"/>
      <c r="C696" s="442"/>
      <c r="D696" s="443"/>
      <c r="E696" s="442"/>
      <c r="F696" s="442"/>
      <c r="G696" s="442"/>
      <c r="H696" s="442"/>
      <c r="I696" s="442"/>
      <c r="J696" s="442"/>
    </row>
    <row r="697" spans="1:10" ht="18" customHeight="1" x14ac:dyDescent="0.3">
      <c r="A697" s="442"/>
      <c r="B697" s="442"/>
      <c r="C697" s="442"/>
      <c r="D697" s="443"/>
      <c r="E697" s="442"/>
      <c r="F697" s="442"/>
      <c r="G697" s="442"/>
      <c r="H697" s="442"/>
      <c r="I697" s="442"/>
      <c r="J697" s="442"/>
    </row>
    <row r="698" spans="1:10" ht="18" customHeight="1" x14ac:dyDescent="0.3">
      <c r="A698" s="442"/>
      <c r="B698" s="442"/>
      <c r="C698" s="442"/>
      <c r="D698" s="443"/>
      <c r="E698" s="442"/>
      <c r="F698" s="442"/>
      <c r="G698" s="442"/>
      <c r="H698" s="442"/>
      <c r="I698" s="442"/>
      <c r="J698" s="442"/>
    </row>
    <row r="699" spans="1:10" ht="18" customHeight="1" x14ac:dyDescent="0.3">
      <c r="A699" s="442"/>
      <c r="B699" s="442"/>
      <c r="C699" s="442"/>
      <c r="D699" s="443"/>
      <c r="E699" s="442"/>
      <c r="F699" s="442"/>
      <c r="G699" s="442"/>
      <c r="H699" s="442"/>
      <c r="I699" s="442"/>
      <c r="J699" s="442"/>
    </row>
    <row r="700" spans="1:10" ht="18" customHeight="1" x14ac:dyDescent="0.3">
      <c r="A700" s="442"/>
      <c r="B700" s="442"/>
      <c r="C700" s="442"/>
      <c r="D700" s="443"/>
      <c r="E700" s="442"/>
      <c r="F700" s="442"/>
      <c r="G700" s="442"/>
      <c r="H700" s="442"/>
      <c r="I700" s="442"/>
      <c r="J700" s="442"/>
    </row>
    <row r="701" spans="1:10" ht="18" customHeight="1" x14ac:dyDescent="0.3">
      <c r="A701" s="442"/>
      <c r="B701" s="442"/>
      <c r="C701" s="442"/>
      <c r="D701" s="443"/>
      <c r="E701" s="442"/>
      <c r="F701" s="442"/>
      <c r="G701" s="442"/>
      <c r="H701" s="442"/>
      <c r="I701" s="442"/>
      <c r="J701" s="442"/>
    </row>
    <row r="702" spans="1:10" ht="18" customHeight="1" x14ac:dyDescent="0.3">
      <c r="A702" s="442"/>
      <c r="B702" s="442"/>
      <c r="C702" s="442"/>
      <c r="D702" s="443"/>
      <c r="E702" s="442"/>
      <c r="F702" s="442"/>
      <c r="G702" s="442"/>
      <c r="H702" s="442"/>
      <c r="I702" s="442"/>
      <c r="J702" s="442"/>
    </row>
    <row r="703" spans="1:10" ht="18" customHeight="1" x14ac:dyDescent="0.3">
      <c r="A703" s="442"/>
      <c r="B703" s="442"/>
      <c r="C703" s="442"/>
      <c r="D703" s="443"/>
      <c r="E703" s="442"/>
      <c r="F703" s="442"/>
      <c r="G703" s="442"/>
      <c r="H703" s="442"/>
      <c r="I703" s="442"/>
      <c r="J703" s="442"/>
    </row>
    <row r="704" spans="1:10" ht="18" customHeight="1" x14ac:dyDescent="0.3">
      <c r="A704" s="442"/>
      <c r="B704" s="442"/>
      <c r="C704" s="442"/>
      <c r="D704" s="443"/>
      <c r="E704" s="442"/>
      <c r="F704" s="442"/>
      <c r="G704" s="442"/>
      <c r="H704" s="442"/>
      <c r="I704" s="442"/>
      <c r="J704" s="442"/>
    </row>
    <row r="705" spans="1:10" ht="18" customHeight="1" x14ac:dyDescent="0.3">
      <c r="A705" s="442"/>
      <c r="B705" s="442"/>
      <c r="C705" s="442"/>
      <c r="D705" s="443"/>
      <c r="E705" s="442"/>
      <c r="F705" s="442"/>
      <c r="G705" s="442"/>
      <c r="H705" s="442"/>
      <c r="I705" s="442"/>
      <c r="J705" s="442"/>
    </row>
    <row r="706" spans="1:10" ht="18" customHeight="1" x14ac:dyDescent="0.3">
      <c r="A706" s="442"/>
      <c r="B706" s="442"/>
      <c r="C706" s="442"/>
      <c r="D706" s="443"/>
      <c r="E706" s="442"/>
      <c r="F706" s="442"/>
      <c r="G706" s="442"/>
      <c r="H706" s="442"/>
      <c r="I706" s="442"/>
      <c r="J706" s="442"/>
    </row>
    <row r="707" spans="1:10" ht="18" customHeight="1" x14ac:dyDescent="0.3">
      <c r="A707" s="442"/>
      <c r="B707" s="442"/>
      <c r="C707" s="442"/>
      <c r="D707" s="443"/>
      <c r="E707" s="442"/>
      <c r="F707" s="442"/>
      <c r="G707" s="442"/>
      <c r="H707" s="442"/>
      <c r="I707" s="442"/>
      <c r="J707" s="442"/>
    </row>
    <row r="708" spans="1:10" ht="18" customHeight="1" x14ac:dyDescent="0.3">
      <c r="A708" s="442"/>
      <c r="B708" s="442"/>
      <c r="C708" s="442"/>
      <c r="D708" s="443"/>
      <c r="E708" s="442"/>
      <c r="F708" s="442"/>
      <c r="G708" s="442"/>
      <c r="H708" s="442"/>
      <c r="I708" s="442"/>
      <c r="J708" s="442"/>
    </row>
    <row r="709" spans="1:10" ht="18" customHeight="1" x14ac:dyDescent="0.3">
      <c r="A709" s="442"/>
      <c r="B709" s="442"/>
      <c r="C709" s="442"/>
      <c r="D709" s="443"/>
      <c r="E709" s="442"/>
      <c r="F709" s="442"/>
      <c r="G709" s="442"/>
      <c r="H709" s="442"/>
      <c r="I709" s="442"/>
      <c r="J709" s="442"/>
    </row>
    <row r="710" spans="1:10" ht="18" customHeight="1" x14ac:dyDescent="0.3">
      <c r="A710" s="442"/>
      <c r="B710" s="442"/>
      <c r="C710" s="442"/>
      <c r="D710" s="443"/>
      <c r="E710" s="442"/>
      <c r="F710" s="442"/>
      <c r="G710" s="442"/>
      <c r="H710" s="442"/>
      <c r="I710" s="442"/>
      <c r="J710" s="442"/>
    </row>
    <row r="711" spans="1:10" ht="18" customHeight="1" x14ac:dyDescent="0.3">
      <c r="A711" s="442"/>
      <c r="B711" s="442"/>
      <c r="C711" s="442"/>
      <c r="D711" s="443"/>
      <c r="E711" s="442"/>
      <c r="F711" s="442"/>
      <c r="G711" s="442"/>
      <c r="H711" s="442"/>
      <c r="I711" s="442"/>
      <c r="J711" s="442"/>
    </row>
    <row r="712" spans="1:10" ht="18" customHeight="1" x14ac:dyDescent="0.3">
      <c r="A712" s="442"/>
      <c r="B712" s="442"/>
      <c r="C712" s="442"/>
      <c r="D712" s="443"/>
      <c r="E712" s="442"/>
      <c r="F712" s="442"/>
      <c r="G712" s="442"/>
      <c r="H712" s="442"/>
      <c r="I712" s="442"/>
      <c r="J712" s="442"/>
    </row>
    <row r="713" spans="1:10" ht="18" customHeight="1" x14ac:dyDescent="0.3">
      <c r="A713" s="442"/>
      <c r="B713" s="442"/>
      <c r="C713" s="442"/>
      <c r="D713" s="443"/>
      <c r="E713" s="442"/>
      <c r="F713" s="442"/>
      <c r="G713" s="442"/>
      <c r="H713" s="442"/>
      <c r="I713" s="442"/>
      <c r="J713" s="442"/>
    </row>
    <row r="714" spans="1:10" ht="18" customHeight="1" x14ac:dyDescent="0.3">
      <c r="A714" s="442"/>
      <c r="B714" s="442"/>
      <c r="C714" s="442"/>
      <c r="D714" s="443"/>
      <c r="E714" s="442"/>
      <c r="F714" s="442"/>
      <c r="G714" s="442"/>
      <c r="H714" s="442"/>
      <c r="I714" s="442"/>
      <c r="J714" s="442"/>
    </row>
    <row r="715" spans="1:10" ht="18" customHeight="1" x14ac:dyDescent="0.3">
      <c r="A715" s="442"/>
      <c r="B715" s="442"/>
      <c r="C715" s="442"/>
      <c r="D715" s="443"/>
      <c r="E715" s="442"/>
      <c r="F715" s="442"/>
      <c r="G715" s="442"/>
      <c r="H715" s="442"/>
      <c r="I715" s="442"/>
      <c r="J715" s="442"/>
    </row>
    <row r="716" spans="1:10" ht="18" customHeight="1" x14ac:dyDescent="0.3">
      <c r="A716" s="442"/>
      <c r="B716" s="442"/>
      <c r="C716" s="442"/>
      <c r="D716" s="443"/>
      <c r="E716" s="442"/>
      <c r="F716" s="442"/>
      <c r="G716" s="442"/>
      <c r="H716" s="442"/>
      <c r="I716" s="442"/>
      <c r="J716" s="442"/>
    </row>
    <row r="717" spans="1:10" ht="18" customHeight="1" x14ac:dyDescent="0.3">
      <c r="A717" s="442"/>
      <c r="B717" s="442"/>
      <c r="C717" s="442"/>
      <c r="D717" s="443"/>
      <c r="E717" s="442"/>
      <c r="F717" s="442"/>
      <c r="G717" s="442"/>
      <c r="H717" s="442"/>
      <c r="I717" s="442"/>
      <c r="J717" s="442"/>
    </row>
    <row r="718" spans="1:10" ht="18" customHeight="1" x14ac:dyDescent="0.3">
      <c r="A718" s="442"/>
      <c r="B718" s="442"/>
      <c r="C718" s="442"/>
      <c r="D718" s="443"/>
      <c r="E718" s="442"/>
      <c r="F718" s="442"/>
      <c r="G718" s="442"/>
      <c r="H718" s="442"/>
      <c r="I718" s="442"/>
      <c r="J718" s="442"/>
    </row>
    <row r="719" spans="1:10" ht="18" customHeight="1" x14ac:dyDescent="0.3">
      <c r="A719" s="442"/>
      <c r="B719" s="442"/>
      <c r="C719" s="442"/>
      <c r="D719" s="443"/>
      <c r="E719" s="442"/>
      <c r="F719" s="442"/>
      <c r="G719" s="442"/>
      <c r="H719" s="442"/>
      <c r="I719" s="442"/>
      <c r="J719" s="442"/>
    </row>
    <row r="720" spans="1:10" ht="18" customHeight="1" x14ac:dyDescent="0.3">
      <c r="A720" s="442"/>
      <c r="B720" s="442"/>
      <c r="C720" s="442"/>
      <c r="D720" s="443"/>
      <c r="E720" s="442"/>
      <c r="F720" s="442"/>
      <c r="G720" s="442"/>
      <c r="H720" s="442"/>
      <c r="I720" s="442"/>
      <c r="J720" s="442"/>
    </row>
    <row r="721" spans="1:10" ht="18" customHeight="1" x14ac:dyDescent="0.3">
      <c r="A721" s="442"/>
      <c r="B721" s="442"/>
      <c r="C721" s="442"/>
      <c r="D721" s="443"/>
      <c r="E721" s="442"/>
      <c r="F721" s="442"/>
      <c r="G721" s="442"/>
      <c r="H721" s="442"/>
      <c r="I721" s="442"/>
      <c r="J721" s="442"/>
    </row>
    <row r="722" spans="1:10" ht="18" customHeight="1" x14ac:dyDescent="0.3">
      <c r="A722" s="442"/>
      <c r="B722" s="442"/>
      <c r="C722" s="442"/>
      <c r="D722" s="443"/>
      <c r="E722" s="442"/>
      <c r="F722" s="442"/>
      <c r="G722" s="442"/>
      <c r="H722" s="442"/>
      <c r="I722" s="442"/>
      <c r="J722" s="442"/>
    </row>
    <row r="723" spans="1:10" ht="18" customHeight="1" x14ac:dyDescent="0.3">
      <c r="A723" s="442"/>
      <c r="B723" s="442"/>
      <c r="C723" s="442"/>
      <c r="D723" s="443"/>
      <c r="E723" s="442"/>
      <c r="F723" s="442"/>
      <c r="G723" s="442"/>
      <c r="H723" s="442"/>
      <c r="I723" s="442"/>
      <c r="J723" s="442"/>
    </row>
    <row r="724" spans="1:10" ht="18" customHeight="1" x14ac:dyDescent="0.3">
      <c r="A724" s="442"/>
      <c r="B724" s="442"/>
      <c r="C724" s="442"/>
      <c r="D724" s="443"/>
      <c r="E724" s="442"/>
      <c r="F724" s="442"/>
      <c r="G724" s="442"/>
      <c r="H724" s="442"/>
      <c r="I724" s="442"/>
      <c r="J724" s="442"/>
    </row>
    <row r="725" spans="1:10" ht="18" customHeight="1" x14ac:dyDescent="0.3">
      <c r="A725" s="442"/>
      <c r="B725" s="442"/>
      <c r="C725" s="442"/>
      <c r="D725" s="443"/>
      <c r="E725" s="442"/>
      <c r="F725" s="442"/>
      <c r="G725" s="442"/>
      <c r="H725" s="442"/>
      <c r="I725" s="442"/>
      <c r="J725" s="442"/>
    </row>
    <row r="726" spans="1:10" ht="18" customHeight="1" x14ac:dyDescent="0.3">
      <c r="A726" s="442"/>
      <c r="B726" s="442"/>
      <c r="C726" s="442"/>
      <c r="D726" s="443"/>
      <c r="E726" s="442"/>
      <c r="F726" s="442"/>
      <c r="G726" s="442"/>
      <c r="H726" s="442"/>
      <c r="I726" s="442"/>
      <c r="J726" s="442"/>
    </row>
    <row r="727" spans="1:10" ht="18" customHeight="1" x14ac:dyDescent="0.3">
      <c r="A727" s="442"/>
      <c r="B727" s="442"/>
      <c r="C727" s="442"/>
      <c r="D727" s="443"/>
      <c r="E727" s="442"/>
      <c r="F727" s="442"/>
      <c r="G727" s="442"/>
      <c r="H727" s="442"/>
      <c r="I727" s="442"/>
      <c r="J727" s="442"/>
    </row>
    <row r="728" spans="1:10" ht="18" customHeight="1" x14ac:dyDescent="0.3">
      <c r="A728" s="442"/>
      <c r="B728" s="442"/>
      <c r="C728" s="442"/>
      <c r="D728" s="443"/>
      <c r="E728" s="442"/>
      <c r="F728" s="442"/>
      <c r="G728" s="442"/>
      <c r="H728" s="442"/>
      <c r="I728" s="442"/>
      <c r="J728" s="442"/>
    </row>
    <row r="729" spans="1:10" ht="18" customHeight="1" x14ac:dyDescent="0.3">
      <c r="A729" s="442"/>
      <c r="B729" s="442"/>
      <c r="C729" s="442"/>
      <c r="D729" s="443"/>
      <c r="E729" s="442"/>
      <c r="F729" s="442"/>
      <c r="G729" s="442"/>
      <c r="H729" s="442"/>
      <c r="I729" s="442"/>
      <c r="J729" s="442"/>
    </row>
    <row r="730" spans="1:10" ht="18" customHeight="1" x14ac:dyDescent="0.3">
      <c r="A730" s="442"/>
      <c r="B730" s="442"/>
      <c r="C730" s="442"/>
      <c r="D730" s="443"/>
      <c r="E730" s="442"/>
      <c r="F730" s="442"/>
      <c r="G730" s="442"/>
      <c r="H730" s="442"/>
      <c r="I730" s="442"/>
      <c r="J730" s="442"/>
    </row>
    <row r="731" spans="1:10" ht="18" customHeight="1" x14ac:dyDescent="0.3">
      <c r="A731" s="442"/>
      <c r="B731" s="442"/>
      <c r="C731" s="442"/>
      <c r="D731" s="443"/>
      <c r="E731" s="442"/>
      <c r="F731" s="442"/>
      <c r="G731" s="442"/>
      <c r="H731" s="442"/>
      <c r="I731" s="442"/>
      <c r="J731" s="442"/>
    </row>
    <row r="732" spans="1:10" ht="18" customHeight="1" x14ac:dyDescent="0.3">
      <c r="A732" s="442"/>
      <c r="B732" s="442"/>
      <c r="C732" s="442"/>
      <c r="D732" s="443"/>
      <c r="E732" s="442"/>
      <c r="F732" s="442"/>
      <c r="G732" s="442"/>
      <c r="H732" s="442"/>
      <c r="I732" s="442"/>
      <c r="J732" s="442"/>
    </row>
    <row r="733" spans="1:10" ht="18" customHeight="1" x14ac:dyDescent="0.3">
      <c r="A733" s="442"/>
      <c r="B733" s="442"/>
      <c r="C733" s="442"/>
      <c r="D733" s="443"/>
      <c r="E733" s="442"/>
      <c r="F733" s="442"/>
      <c r="G733" s="442"/>
      <c r="H733" s="442"/>
      <c r="I733" s="442"/>
      <c r="J733" s="442"/>
    </row>
    <row r="734" spans="1:10" ht="18" customHeight="1" x14ac:dyDescent="0.3">
      <c r="A734" s="442"/>
      <c r="B734" s="442"/>
      <c r="C734" s="442"/>
      <c r="D734" s="443"/>
      <c r="E734" s="442"/>
      <c r="F734" s="442"/>
      <c r="G734" s="442"/>
      <c r="H734" s="442"/>
      <c r="I734" s="442"/>
      <c r="J734" s="442"/>
    </row>
    <row r="735" spans="1:10" ht="18" customHeight="1" x14ac:dyDescent="0.3">
      <c r="A735" s="442"/>
      <c r="B735" s="442"/>
      <c r="C735" s="442"/>
      <c r="D735" s="443"/>
      <c r="E735" s="442"/>
      <c r="F735" s="442"/>
      <c r="G735" s="442"/>
      <c r="H735" s="442"/>
      <c r="I735" s="442"/>
      <c r="J735" s="442"/>
    </row>
    <row r="736" spans="1:10" ht="18" customHeight="1" x14ac:dyDescent="0.3">
      <c r="A736" s="442"/>
      <c r="B736" s="442"/>
      <c r="C736" s="442"/>
      <c r="D736" s="443"/>
      <c r="E736" s="442"/>
      <c r="F736" s="442"/>
      <c r="G736" s="442"/>
      <c r="H736" s="442"/>
      <c r="I736" s="442"/>
      <c r="J736" s="442"/>
    </row>
    <row r="737" spans="1:10" ht="18" customHeight="1" x14ac:dyDescent="0.3">
      <c r="A737" s="442"/>
      <c r="B737" s="442"/>
      <c r="C737" s="442"/>
      <c r="D737" s="443"/>
      <c r="E737" s="442"/>
      <c r="F737" s="442"/>
      <c r="G737" s="442"/>
      <c r="H737" s="442"/>
      <c r="I737" s="442"/>
      <c r="J737" s="442"/>
    </row>
    <row r="738" spans="1:10" ht="18" customHeight="1" x14ac:dyDescent="0.3">
      <c r="A738" s="442"/>
      <c r="B738" s="442"/>
      <c r="C738" s="442"/>
      <c r="D738" s="443"/>
      <c r="E738" s="442"/>
      <c r="F738" s="442"/>
      <c r="G738" s="442"/>
      <c r="H738" s="442"/>
      <c r="I738" s="442"/>
      <c r="J738" s="442"/>
    </row>
    <row r="739" spans="1:10" ht="18" customHeight="1" x14ac:dyDescent="0.3">
      <c r="A739" s="442"/>
      <c r="B739" s="442"/>
      <c r="C739" s="442"/>
      <c r="D739" s="443"/>
      <c r="E739" s="442"/>
      <c r="F739" s="442"/>
      <c r="G739" s="442"/>
      <c r="H739" s="442"/>
      <c r="I739" s="442"/>
      <c r="J739" s="442"/>
    </row>
    <row r="740" spans="1:10" ht="18" customHeight="1" x14ac:dyDescent="0.3">
      <c r="A740" s="442"/>
      <c r="B740" s="442"/>
      <c r="C740" s="442"/>
      <c r="D740" s="443"/>
      <c r="E740" s="442"/>
      <c r="F740" s="442"/>
      <c r="G740" s="442"/>
      <c r="H740" s="442"/>
      <c r="I740" s="442"/>
      <c r="J740" s="442"/>
    </row>
    <row r="741" spans="1:10" ht="18" customHeight="1" x14ac:dyDescent="0.3">
      <c r="A741" s="442"/>
      <c r="B741" s="442"/>
      <c r="C741" s="442"/>
      <c r="D741" s="443"/>
      <c r="E741" s="442"/>
      <c r="F741" s="442"/>
      <c r="G741" s="442"/>
      <c r="H741" s="442"/>
      <c r="I741" s="442"/>
      <c r="J741" s="442"/>
    </row>
    <row r="742" spans="1:10" ht="18" customHeight="1" x14ac:dyDescent="0.3">
      <c r="A742" s="442"/>
      <c r="B742" s="442"/>
      <c r="C742" s="442"/>
      <c r="D742" s="443"/>
      <c r="E742" s="442"/>
      <c r="F742" s="442"/>
      <c r="G742" s="442"/>
      <c r="H742" s="442"/>
      <c r="I742" s="442"/>
      <c r="J742" s="442"/>
    </row>
    <row r="743" spans="1:10" ht="18" customHeight="1" x14ac:dyDescent="0.3">
      <c r="A743" s="442"/>
      <c r="B743" s="442"/>
      <c r="C743" s="442"/>
      <c r="D743" s="443"/>
      <c r="E743" s="442"/>
      <c r="F743" s="442"/>
      <c r="G743" s="442"/>
      <c r="H743" s="442"/>
      <c r="I743" s="442"/>
      <c r="J743" s="442"/>
    </row>
    <row r="744" spans="1:10" ht="18" customHeight="1" x14ac:dyDescent="0.3">
      <c r="A744" s="442"/>
      <c r="B744" s="442"/>
      <c r="C744" s="442"/>
      <c r="D744" s="443"/>
      <c r="E744" s="442"/>
      <c r="F744" s="442"/>
      <c r="G744" s="442"/>
      <c r="H744" s="442"/>
      <c r="I744" s="442"/>
      <c r="J744" s="442"/>
    </row>
    <row r="745" spans="1:10" ht="18" customHeight="1" x14ac:dyDescent="0.3">
      <c r="A745" s="442"/>
      <c r="B745" s="442"/>
      <c r="C745" s="442"/>
      <c r="D745" s="443"/>
      <c r="E745" s="442"/>
      <c r="F745" s="442"/>
      <c r="G745" s="442"/>
      <c r="H745" s="442"/>
      <c r="I745" s="442"/>
      <c r="J745" s="442"/>
    </row>
    <row r="746" spans="1:10" ht="18" customHeight="1" x14ac:dyDescent="0.3">
      <c r="A746" s="442"/>
      <c r="B746" s="442"/>
      <c r="C746" s="442"/>
      <c r="D746" s="443"/>
      <c r="E746" s="442"/>
      <c r="F746" s="442"/>
      <c r="G746" s="442"/>
      <c r="H746" s="442"/>
      <c r="I746" s="442"/>
      <c r="J746" s="442"/>
    </row>
    <row r="747" spans="1:10" ht="18" customHeight="1" x14ac:dyDescent="0.3">
      <c r="A747" s="442"/>
      <c r="B747" s="442"/>
      <c r="C747" s="442"/>
      <c r="D747" s="443"/>
      <c r="E747" s="442"/>
      <c r="F747" s="442"/>
      <c r="G747" s="442"/>
      <c r="H747" s="442"/>
      <c r="I747" s="442"/>
      <c r="J747" s="442"/>
    </row>
    <row r="748" spans="1:10" ht="18" customHeight="1" x14ac:dyDescent="0.3">
      <c r="A748" s="442"/>
      <c r="B748" s="442"/>
      <c r="C748" s="442"/>
      <c r="D748" s="443"/>
      <c r="E748" s="442"/>
      <c r="F748" s="442"/>
      <c r="G748" s="442"/>
      <c r="H748" s="442"/>
      <c r="I748" s="442"/>
      <c r="J748" s="442"/>
    </row>
    <row r="749" spans="1:10" ht="18" customHeight="1" x14ac:dyDescent="0.3">
      <c r="A749" s="442"/>
      <c r="B749" s="442"/>
      <c r="C749" s="442"/>
      <c r="D749" s="443"/>
      <c r="E749" s="442"/>
      <c r="F749" s="442"/>
      <c r="G749" s="442"/>
      <c r="H749" s="442"/>
      <c r="I749" s="442"/>
      <c r="J749" s="442"/>
    </row>
    <row r="750" spans="1:10" ht="18" customHeight="1" x14ac:dyDescent="0.3">
      <c r="A750" s="442"/>
      <c r="B750" s="442"/>
      <c r="C750" s="442"/>
      <c r="D750" s="443"/>
      <c r="E750" s="442"/>
      <c r="F750" s="442"/>
      <c r="G750" s="442"/>
      <c r="H750" s="442"/>
      <c r="I750" s="442"/>
      <c r="J750" s="442"/>
    </row>
    <row r="751" spans="1:10" ht="18" customHeight="1" x14ac:dyDescent="0.3">
      <c r="A751" s="442"/>
      <c r="B751" s="442"/>
      <c r="C751" s="442"/>
      <c r="D751" s="443"/>
      <c r="E751" s="442"/>
      <c r="F751" s="442"/>
      <c r="G751" s="442"/>
      <c r="H751" s="442"/>
      <c r="I751" s="442"/>
      <c r="J751" s="442"/>
    </row>
    <row r="752" spans="1:10" ht="18" customHeight="1" x14ac:dyDescent="0.3">
      <c r="A752" s="442"/>
      <c r="B752" s="442"/>
      <c r="C752" s="442"/>
      <c r="D752" s="443"/>
      <c r="E752" s="442"/>
      <c r="F752" s="442"/>
      <c r="G752" s="442"/>
      <c r="H752" s="442"/>
      <c r="I752" s="442"/>
      <c r="J752" s="442"/>
    </row>
    <row r="753" spans="1:10" ht="18" customHeight="1" x14ac:dyDescent="0.3">
      <c r="A753" s="442"/>
      <c r="B753" s="442"/>
      <c r="C753" s="442"/>
      <c r="D753" s="443"/>
      <c r="E753" s="442"/>
      <c r="F753" s="442"/>
      <c r="G753" s="442"/>
      <c r="H753" s="442"/>
      <c r="I753" s="442"/>
      <c r="J753" s="442"/>
    </row>
    <row r="754" spans="1:10" ht="18" customHeight="1" x14ac:dyDescent="0.3">
      <c r="A754" s="442"/>
      <c r="B754" s="442"/>
      <c r="C754" s="442"/>
      <c r="D754" s="443"/>
      <c r="E754" s="442"/>
      <c r="F754" s="442"/>
      <c r="G754" s="442"/>
      <c r="H754" s="442"/>
      <c r="I754" s="442"/>
      <c r="J754" s="442"/>
    </row>
    <row r="755" spans="1:10" ht="18" customHeight="1" x14ac:dyDescent="0.3">
      <c r="A755" s="442"/>
      <c r="B755" s="442"/>
      <c r="C755" s="442"/>
      <c r="D755" s="443"/>
      <c r="E755" s="442"/>
      <c r="F755" s="442"/>
      <c r="G755" s="442"/>
      <c r="H755" s="442"/>
      <c r="I755" s="442"/>
      <c r="J755" s="442"/>
    </row>
    <row r="756" spans="1:10" ht="18" customHeight="1" x14ac:dyDescent="0.3">
      <c r="A756" s="442"/>
      <c r="B756" s="442"/>
      <c r="C756" s="442"/>
      <c r="D756" s="443"/>
      <c r="E756" s="442"/>
      <c r="F756" s="442"/>
      <c r="G756" s="442"/>
      <c r="H756" s="442"/>
      <c r="I756" s="442"/>
      <c r="J756" s="442"/>
    </row>
    <row r="757" spans="1:10" ht="18" customHeight="1" x14ac:dyDescent="0.3">
      <c r="A757" s="442"/>
      <c r="B757" s="442"/>
      <c r="C757" s="442"/>
      <c r="D757" s="443"/>
      <c r="E757" s="442"/>
      <c r="F757" s="442"/>
      <c r="G757" s="442"/>
      <c r="H757" s="442"/>
      <c r="I757" s="442"/>
      <c r="J757" s="442"/>
    </row>
    <row r="758" spans="1:10" ht="18" customHeight="1" x14ac:dyDescent="0.3">
      <c r="A758" s="442"/>
      <c r="B758" s="442"/>
      <c r="C758" s="442"/>
      <c r="D758" s="443"/>
      <c r="E758" s="442"/>
      <c r="F758" s="442"/>
      <c r="G758" s="442"/>
      <c r="H758" s="442"/>
      <c r="I758" s="442"/>
      <c r="J758" s="442"/>
    </row>
    <row r="759" spans="1:10" ht="18" customHeight="1" x14ac:dyDescent="0.3">
      <c r="A759" s="442"/>
      <c r="B759" s="442"/>
      <c r="C759" s="442"/>
      <c r="D759" s="443"/>
      <c r="E759" s="442"/>
      <c r="F759" s="442"/>
      <c r="G759" s="442"/>
      <c r="H759" s="442"/>
      <c r="I759" s="442"/>
      <c r="J759" s="442"/>
    </row>
    <row r="760" spans="1:10" ht="18" customHeight="1" x14ac:dyDescent="0.3">
      <c r="A760" s="442"/>
      <c r="B760" s="442"/>
      <c r="C760" s="442"/>
      <c r="D760" s="443"/>
      <c r="E760" s="442"/>
      <c r="F760" s="442"/>
      <c r="G760" s="442"/>
      <c r="H760" s="442"/>
      <c r="I760" s="442"/>
      <c r="J760" s="442"/>
    </row>
    <row r="761" spans="1:10" ht="18" customHeight="1" x14ac:dyDescent="0.3">
      <c r="A761" s="442"/>
      <c r="B761" s="442"/>
      <c r="C761" s="442"/>
      <c r="D761" s="443"/>
      <c r="E761" s="442"/>
      <c r="F761" s="442"/>
      <c r="G761" s="442"/>
      <c r="H761" s="442"/>
      <c r="I761" s="442"/>
      <c r="J761" s="442"/>
    </row>
    <row r="762" spans="1:10" ht="18" customHeight="1" x14ac:dyDescent="0.3">
      <c r="A762" s="442"/>
      <c r="B762" s="442"/>
      <c r="C762" s="442"/>
      <c r="D762" s="443"/>
      <c r="E762" s="442"/>
      <c r="F762" s="442"/>
      <c r="G762" s="442"/>
      <c r="H762" s="442"/>
      <c r="I762" s="442"/>
      <c r="J762" s="442"/>
    </row>
    <row r="763" spans="1:10" ht="18" customHeight="1" x14ac:dyDescent="0.3">
      <c r="A763" s="442"/>
      <c r="B763" s="442"/>
      <c r="C763" s="442"/>
      <c r="D763" s="443"/>
      <c r="E763" s="442"/>
      <c r="F763" s="442"/>
      <c r="G763" s="442"/>
      <c r="H763" s="442"/>
      <c r="I763" s="442"/>
      <c r="J763" s="442"/>
    </row>
    <row r="764" spans="1:10" ht="18" customHeight="1" x14ac:dyDescent="0.3">
      <c r="A764" s="442"/>
      <c r="B764" s="442"/>
      <c r="C764" s="442"/>
      <c r="D764" s="443"/>
      <c r="E764" s="442"/>
      <c r="F764" s="442"/>
      <c r="G764" s="442"/>
      <c r="H764" s="442"/>
      <c r="I764" s="442"/>
      <c r="J764" s="442"/>
    </row>
    <row r="765" spans="1:10" ht="18" customHeight="1" x14ac:dyDescent="0.3">
      <c r="A765" s="442"/>
      <c r="B765" s="442"/>
      <c r="C765" s="442"/>
      <c r="D765" s="443"/>
      <c r="E765" s="442"/>
      <c r="F765" s="442"/>
      <c r="G765" s="442"/>
      <c r="H765" s="442"/>
      <c r="I765" s="442"/>
      <c r="J765" s="442"/>
    </row>
    <row r="766" spans="1:10" ht="18" customHeight="1" x14ac:dyDescent="0.3">
      <c r="A766" s="442"/>
      <c r="B766" s="442"/>
      <c r="C766" s="442"/>
      <c r="D766" s="443"/>
      <c r="E766" s="442"/>
      <c r="F766" s="442"/>
      <c r="G766" s="442"/>
      <c r="H766" s="442"/>
      <c r="I766" s="442"/>
      <c r="J766" s="442"/>
    </row>
    <row r="767" spans="1:10" ht="18" customHeight="1" x14ac:dyDescent="0.3">
      <c r="A767" s="442"/>
      <c r="B767" s="442"/>
      <c r="C767" s="442"/>
      <c r="D767" s="443"/>
      <c r="E767" s="442"/>
      <c r="F767" s="442"/>
      <c r="G767" s="442"/>
      <c r="H767" s="442"/>
      <c r="I767" s="442"/>
      <c r="J767" s="442"/>
    </row>
    <row r="768" spans="1:10" ht="18" customHeight="1" x14ac:dyDescent="0.3">
      <c r="A768" s="442"/>
      <c r="B768" s="442"/>
      <c r="C768" s="442"/>
      <c r="D768" s="443"/>
      <c r="E768" s="442"/>
      <c r="F768" s="442"/>
      <c r="G768" s="442"/>
      <c r="H768" s="442"/>
      <c r="I768" s="442"/>
      <c r="J768" s="442"/>
    </row>
    <row r="769" spans="1:10" ht="18" customHeight="1" x14ac:dyDescent="0.3">
      <c r="A769" s="442"/>
      <c r="B769" s="442"/>
      <c r="C769" s="442"/>
      <c r="D769" s="443"/>
      <c r="E769" s="442"/>
      <c r="F769" s="442"/>
      <c r="G769" s="442"/>
      <c r="H769" s="442"/>
      <c r="I769" s="442"/>
      <c r="J769" s="442"/>
    </row>
    <row r="770" spans="1:10" ht="18" customHeight="1" x14ac:dyDescent="0.3">
      <c r="A770" s="442"/>
      <c r="B770" s="442"/>
      <c r="C770" s="442"/>
      <c r="D770" s="443"/>
      <c r="E770" s="442"/>
      <c r="F770" s="442"/>
      <c r="G770" s="442"/>
      <c r="H770" s="442"/>
      <c r="I770" s="442"/>
      <c r="J770" s="442"/>
    </row>
    <row r="771" spans="1:10" ht="18" customHeight="1" x14ac:dyDescent="0.3">
      <c r="A771" s="442"/>
      <c r="B771" s="442"/>
      <c r="C771" s="442"/>
      <c r="D771" s="443"/>
      <c r="E771" s="442"/>
      <c r="F771" s="442"/>
      <c r="G771" s="442"/>
      <c r="H771" s="442"/>
      <c r="I771" s="442"/>
      <c r="J771" s="442"/>
    </row>
    <row r="772" spans="1:10" ht="18" customHeight="1" x14ac:dyDescent="0.3">
      <c r="A772" s="442"/>
      <c r="B772" s="442"/>
      <c r="C772" s="442"/>
      <c r="D772" s="443"/>
      <c r="E772" s="442"/>
      <c r="F772" s="442"/>
      <c r="G772" s="442"/>
      <c r="H772" s="442"/>
      <c r="I772" s="442"/>
      <c r="J772" s="442"/>
    </row>
    <row r="773" spans="1:10" ht="18" customHeight="1" x14ac:dyDescent="0.3">
      <c r="A773" s="442"/>
      <c r="B773" s="442"/>
      <c r="C773" s="442"/>
      <c r="D773" s="443"/>
      <c r="E773" s="442"/>
      <c r="F773" s="442"/>
      <c r="G773" s="442"/>
      <c r="H773" s="442"/>
      <c r="I773" s="442"/>
      <c r="J773" s="442"/>
    </row>
    <row r="774" spans="1:10" ht="18" customHeight="1" x14ac:dyDescent="0.3">
      <c r="A774" s="442"/>
      <c r="B774" s="442"/>
      <c r="C774" s="442"/>
      <c r="D774" s="443"/>
      <c r="E774" s="442"/>
      <c r="F774" s="442"/>
      <c r="G774" s="442"/>
      <c r="H774" s="442"/>
      <c r="I774" s="442"/>
      <c r="J774" s="442"/>
    </row>
    <row r="775" spans="1:10" ht="18" customHeight="1" x14ac:dyDescent="0.3">
      <c r="A775" s="442"/>
      <c r="B775" s="442"/>
      <c r="C775" s="442"/>
      <c r="D775" s="443"/>
      <c r="E775" s="442"/>
      <c r="F775" s="442"/>
      <c r="G775" s="442"/>
      <c r="H775" s="442"/>
      <c r="I775" s="442"/>
      <c r="J775" s="442"/>
    </row>
    <row r="776" spans="1:10" ht="18" customHeight="1" x14ac:dyDescent="0.3">
      <c r="A776" s="442"/>
      <c r="B776" s="442"/>
      <c r="C776" s="442"/>
      <c r="D776" s="443"/>
      <c r="E776" s="442"/>
      <c r="F776" s="442"/>
      <c r="G776" s="442"/>
      <c r="H776" s="442"/>
      <c r="I776" s="442"/>
      <c r="J776" s="442"/>
    </row>
    <row r="777" spans="1:10" ht="18" customHeight="1" x14ac:dyDescent="0.3">
      <c r="A777" s="442"/>
      <c r="B777" s="442"/>
      <c r="C777" s="442"/>
      <c r="D777" s="443"/>
      <c r="E777" s="442"/>
      <c r="F777" s="442"/>
      <c r="G777" s="442"/>
      <c r="H777" s="442"/>
      <c r="I777" s="442"/>
      <c r="J777" s="442"/>
    </row>
    <row r="778" spans="1:10" ht="18" customHeight="1" x14ac:dyDescent="0.3">
      <c r="A778" s="442"/>
      <c r="B778" s="442"/>
      <c r="C778" s="442"/>
      <c r="D778" s="443"/>
      <c r="E778" s="442"/>
      <c r="F778" s="442"/>
      <c r="G778" s="442"/>
      <c r="H778" s="442"/>
      <c r="I778" s="442"/>
      <c r="J778" s="442"/>
    </row>
    <row r="779" spans="1:10" ht="18" customHeight="1" x14ac:dyDescent="0.3">
      <c r="A779" s="442"/>
      <c r="B779" s="442"/>
      <c r="C779" s="442"/>
      <c r="D779" s="443"/>
      <c r="E779" s="442"/>
      <c r="F779" s="442"/>
      <c r="G779" s="442"/>
      <c r="H779" s="442"/>
      <c r="I779" s="442"/>
      <c r="J779" s="442"/>
    </row>
    <row r="780" spans="1:10" ht="18" customHeight="1" x14ac:dyDescent="0.3">
      <c r="A780" s="442"/>
      <c r="B780" s="442"/>
      <c r="C780" s="442"/>
      <c r="D780" s="443"/>
      <c r="E780" s="442"/>
      <c r="F780" s="442"/>
      <c r="G780" s="442"/>
      <c r="H780" s="442"/>
      <c r="I780" s="442"/>
      <c r="J780" s="442"/>
    </row>
    <row r="781" spans="1:10" ht="18" customHeight="1" x14ac:dyDescent="0.3">
      <c r="A781" s="442"/>
      <c r="B781" s="442"/>
      <c r="C781" s="442"/>
      <c r="D781" s="443"/>
      <c r="E781" s="442"/>
      <c r="F781" s="442"/>
      <c r="G781" s="442"/>
      <c r="H781" s="442"/>
      <c r="I781" s="442"/>
      <c r="J781" s="442"/>
    </row>
    <row r="782" spans="1:10" ht="18" customHeight="1" x14ac:dyDescent="0.3">
      <c r="A782" s="442"/>
      <c r="B782" s="442"/>
      <c r="C782" s="442"/>
      <c r="D782" s="443"/>
      <c r="E782" s="442"/>
      <c r="F782" s="442"/>
      <c r="G782" s="442"/>
      <c r="H782" s="442"/>
      <c r="I782" s="442"/>
      <c r="J782" s="442"/>
    </row>
    <row r="783" spans="1:10" ht="18" customHeight="1" x14ac:dyDescent="0.3">
      <c r="A783" s="442"/>
      <c r="B783" s="442"/>
      <c r="C783" s="442"/>
      <c r="D783" s="443"/>
      <c r="E783" s="442"/>
      <c r="F783" s="442"/>
      <c r="G783" s="442"/>
      <c r="H783" s="442"/>
      <c r="I783" s="442"/>
      <c r="J783" s="442"/>
    </row>
    <row r="784" spans="1:10" ht="18" customHeight="1" x14ac:dyDescent="0.3">
      <c r="A784" s="442"/>
      <c r="B784" s="442"/>
      <c r="C784" s="442"/>
      <c r="D784" s="443"/>
      <c r="E784" s="442"/>
      <c r="F784" s="442"/>
      <c r="G784" s="442"/>
      <c r="H784" s="442"/>
      <c r="I784" s="442"/>
      <c r="J784" s="442"/>
    </row>
    <row r="785" spans="1:10" ht="18" customHeight="1" x14ac:dyDescent="0.3">
      <c r="A785" s="442"/>
      <c r="B785" s="442"/>
      <c r="C785" s="442"/>
      <c r="D785" s="443"/>
      <c r="E785" s="442"/>
      <c r="F785" s="442"/>
      <c r="G785" s="442"/>
      <c r="H785" s="442"/>
      <c r="I785" s="442"/>
      <c r="J785" s="442"/>
    </row>
    <row r="786" spans="1:10" ht="18" customHeight="1" x14ac:dyDescent="0.3">
      <c r="A786" s="442"/>
      <c r="B786" s="442"/>
      <c r="C786" s="442"/>
      <c r="D786" s="443"/>
      <c r="E786" s="442"/>
      <c r="F786" s="442"/>
      <c r="G786" s="442"/>
      <c r="H786" s="442"/>
      <c r="I786" s="442"/>
      <c r="J786" s="442"/>
    </row>
    <row r="787" spans="1:10" ht="18" customHeight="1" x14ac:dyDescent="0.3">
      <c r="A787" s="442"/>
      <c r="B787" s="442"/>
      <c r="C787" s="442"/>
      <c r="D787" s="443"/>
      <c r="E787" s="442"/>
      <c r="F787" s="442"/>
      <c r="G787" s="442"/>
      <c r="H787" s="442"/>
      <c r="I787" s="442"/>
      <c r="J787" s="442"/>
    </row>
    <row r="788" spans="1:10" ht="18" customHeight="1" x14ac:dyDescent="0.3">
      <c r="A788" s="442"/>
      <c r="B788" s="442"/>
      <c r="C788" s="442"/>
      <c r="D788" s="443"/>
      <c r="E788" s="442"/>
      <c r="F788" s="442"/>
      <c r="G788" s="442"/>
      <c r="H788" s="442"/>
      <c r="I788" s="442"/>
      <c r="J788" s="442"/>
    </row>
    <row r="789" spans="1:10" ht="18" customHeight="1" x14ac:dyDescent="0.3">
      <c r="A789" s="442"/>
      <c r="B789" s="442"/>
      <c r="C789" s="442"/>
      <c r="D789" s="443"/>
      <c r="E789" s="442"/>
      <c r="F789" s="442"/>
      <c r="G789" s="442"/>
      <c r="H789" s="442"/>
      <c r="I789" s="442"/>
      <c r="J789" s="442"/>
    </row>
    <row r="790" spans="1:10" ht="18" customHeight="1" x14ac:dyDescent="0.3">
      <c r="A790" s="442"/>
      <c r="B790" s="442"/>
      <c r="C790" s="442"/>
      <c r="D790" s="443"/>
      <c r="E790" s="442"/>
      <c r="F790" s="442"/>
      <c r="G790" s="442"/>
      <c r="H790" s="442"/>
      <c r="I790" s="442"/>
      <c r="J790" s="442"/>
    </row>
    <row r="791" spans="1:10" ht="18" customHeight="1" x14ac:dyDescent="0.3">
      <c r="A791" s="442"/>
      <c r="B791" s="442"/>
      <c r="C791" s="442"/>
      <c r="D791" s="443"/>
      <c r="E791" s="442"/>
      <c r="F791" s="442"/>
      <c r="G791" s="442"/>
      <c r="H791" s="442"/>
      <c r="I791" s="442"/>
      <c r="J791" s="442"/>
    </row>
    <row r="792" spans="1:10" ht="18" customHeight="1" x14ac:dyDescent="0.3">
      <c r="A792" s="442"/>
      <c r="B792" s="442"/>
      <c r="C792" s="442"/>
      <c r="D792" s="443"/>
      <c r="E792" s="442"/>
      <c r="F792" s="442"/>
      <c r="G792" s="442"/>
      <c r="H792" s="442"/>
      <c r="I792" s="442"/>
      <c r="J792" s="442"/>
    </row>
    <row r="793" spans="1:10" ht="18" customHeight="1" x14ac:dyDescent="0.3">
      <c r="A793" s="442"/>
      <c r="B793" s="442"/>
      <c r="C793" s="442"/>
      <c r="D793" s="443"/>
      <c r="E793" s="442"/>
      <c r="F793" s="442"/>
      <c r="G793" s="442"/>
      <c r="H793" s="442"/>
      <c r="I793" s="442"/>
      <c r="J793" s="442"/>
    </row>
    <row r="794" spans="1:10" ht="18" customHeight="1" x14ac:dyDescent="0.3">
      <c r="A794" s="442"/>
      <c r="B794" s="442"/>
      <c r="C794" s="442"/>
      <c r="D794" s="443"/>
      <c r="E794" s="442"/>
      <c r="F794" s="442"/>
      <c r="G794" s="442"/>
      <c r="H794" s="442"/>
      <c r="I794" s="442"/>
      <c r="J794" s="442"/>
    </row>
    <row r="795" spans="1:10" ht="18" customHeight="1" x14ac:dyDescent="0.3">
      <c r="A795" s="442"/>
      <c r="B795" s="442"/>
      <c r="C795" s="442"/>
      <c r="D795" s="443"/>
      <c r="E795" s="442"/>
      <c r="F795" s="442"/>
      <c r="G795" s="442"/>
      <c r="H795" s="442"/>
      <c r="I795" s="442"/>
      <c r="J795" s="442"/>
    </row>
    <row r="796" spans="1:10" ht="18" customHeight="1" x14ac:dyDescent="0.3">
      <c r="A796" s="442"/>
      <c r="B796" s="442"/>
      <c r="C796" s="442"/>
      <c r="D796" s="443"/>
      <c r="E796" s="442"/>
      <c r="F796" s="442"/>
      <c r="G796" s="442"/>
      <c r="H796" s="442"/>
      <c r="I796" s="442"/>
      <c r="J796" s="442"/>
    </row>
    <row r="797" spans="1:10" ht="18" customHeight="1" x14ac:dyDescent="0.3">
      <c r="A797" s="442"/>
      <c r="B797" s="442"/>
      <c r="C797" s="442"/>
      <c r="D797" s="443"/>
      <c r="E797" s="442"/>
      <c r="F797" s="442"/>
      <c r="G797" s="442"/>
      <c r="H797" s="442"/>
      <c r="I797" s="442"/>
      <c r="J797" s="442"/>
    </row>
    <row r="798" spans="1:10" ht="18" customHeight="1" x14ac:dyDescent="0.3">
      <c r="A798" s="442"/>
      <c r="B798" s="442"/>
      <c r="C798" s="442"/>
      <c r="D798" s="443"/>
      <c r="E798" s="442"/>
      <c r="F798" s="442"/>
      <c r="G798" s="442"/>
      <c r="H798" s="442"/>
      <c r="I798" s="442"/>
      <c r="J798" s="442"/>
    </row>
    <row r="799" spans="1:10" ht="18" customHeight="1" x14ac:dyDescent="0.3">
      <c r="A799" s="442"/>
      <c r="B799" s="442"/>
      <c r="C799" s="442"/>
      <c r="D799" s="443"/>
      <c r="E799" s="442"/>
      <c r="F799" s="442"/>
      <c r="G799" s="442"/>
      <c r="H799" s="442"/>
      <c r="I799" s="442"/>
      <c r="J799" s="442"/>
    </row>
    <row r="800" spans="1:10" ht="18" customHeight="1" x14ac:dyDescent="0.3">
      <c r="A800" s="442"/>
      <c r="B800" s="442"/>
      <c r="C800" s="442"/>
      <c r="D800" s="443"/>
      <c r="E800" s="442"/>
      <c r="F800" s="442"/>
      <c r="G800" s="442"/>
      <c r="H800" s="442"/>
      <c r="I800" s="442"/>
      <c r="J800" s="442"/>
    </row>
    <row r="801" spans="1:10" ht="18" customHeight="1" x14ac:dyDescent="0.3">
      <c r="A801" s="442"/>
      <c r="B801" s="442"/>
      <c r="C801" s="442"/>
      <c r="D801" s="443"/>
      <c r="E801" s="442"/>
      <c r="F801" s="442"/>
      <c r="G801" s="442"/>
      <c r="H801" s="442"/>
      <c r="I801" s="442"/>
      <c r="J801" s="442"/>
    </row>
    <row r="802" spans="1:10" ht="18" customHeight="1" x14ac:dyDescent="0.3">
      <c r="A802" s="442"/>
      <c r="B802" s="442"/>
      <c r="C802" s="442"/>
      <c r="D802" s="443"/>
      <c r="E802" s="442"/>
      <c r="F802" s="442"/>
      <c r="G802" s="442"/>
      <c r="H802" s="442"/>
      <c r="I802" s="442"/>
      <c r="J802" s="442"/>
    </row>
    <row r="803" spans="1:10" ht="18" customHeight="1" x14ac:dyDescent="0.3">
      <c r="A803" s="442"/>
      <c r="B803" s="442"/>
      <c r="C803" s="442"/>
      <c r="D803" s="443"/>
      <c r="E803" s="442"/>
      <c r="F803" s="442"/>
      <c r="G803" s="442"/>
      <c r="H803" s="442"/>
      <c r="I803" s="442"/>
      <c r="J803" s="442"/>
    </row>
    <row r="804" spans="1:10" ht="18" customHeight="1" x14ac:dyDescent="0.3">
      <c r="A804" s="442"/>
      <c r="B804" s="442"/>
      <c r="C804" s="442"/>
      <c r="D804" s="443"/>
      <c r="E804" s="442"/>
      <c r="F804" s="442"/>
      <c r="G804" s="442"/>
      <c r="H804" s="442"/>
      <c r="I804" s="442"/>
      <c r="J804" s="442"/>
    </row>
    <row r="805" spans="1:10" ht="18" customHeight="1" x14ac:dyDescent="0.3">
      <c r="A805" s="442"/>
      <c r="B805" s="442"/>
      <c r="C805" s="442"/>
      <c r="D805" s="443"/>
      <c r="E805" s="442"/>
      <c r="F805" s="442"/>
      <c r="G805" s="442"/>
      <c r="H805" s="442"/>
      <c r="I805" s="442"/>
      <c r="J805" s="442"/>
    </row>
    <row r="806" spans="1:10" ht="18" customHeight="1" x14ac:dyDescent="0.3">
      <c r="A806" s="442"/>
      <c r="B806" s="442"/>
      <c r="C806" s="442"/>
      <c r="D806" s="443"/>
      <c r="E806" s="442"/>
      <c r="F806" s="442"/>
      <c r="G806" s="442"/>
      <c r="H806" s="442"/>
      <c r="I806" s="442"/>
      <c r="J806" s="442"/>
    </row>
    <row r="807" spans="1:10" ht="18" customHeight="1" x14ac:dyDescent="0.3">
      <c r="A807" s="442"/>
      <c r="B807" s="442"/>
      <c r="C807" s="442"/>
      <c r="D807" s="443"/>
      <c r="E807" s="442"/>
      <c r="F807" s="442"/>
      <c r="G807" s="442"/>
      <c r="H807" s="442"/>
      <c r="I807" s="442"/>
      <c r="J807" s="442"/>
    </row>
    <row r="808" spans="1:10" ht="18" customHeight="1" x14ac:dyDescent="0.3">
      <c r="A808" s="442"/>
      <c r="B808" s="442"/>
      <c r="C808" s="442"/>
      <c r="D808" s="443"/>
      <c r="E808" s="442"/>
      <c r="F808" s="442"/>
      <c r="G808" s="442"/>
      <c r="H808" s="442"/>
      <c r="I808" s="442"/>
      <c r="J808" s="442"/>
    </row>
    <row r="809" spans="1:10" ht="18" customHeight="1" x14ac:dyDescent="0.3">
      <c r="A809" s="442"/>
      <c r="B809" s="442"/>
      <c r="C809" s="442"/>
      <c r="D809" s="443"/>
      <c r="E809" s="442"/>
      <c r="F809" s="442"/>
      <c r="G809" s="442"/>
      <c r="H809" s="442"/>
      <c r="I809" s="442"/>
      <c r="J809" s="442"/>
    </row>
    <row r="810" spans="1:10" ht="18" customHeight="1" x14ac:dyDescent="0.3">
      <c r="A810" s="442"/>
      <c r="B810" s="442"/>
      <c r="C810" s="442"/>
      <c r="D810" s="443"/>
      <c r="E810" s="442"/>
      <c r="F810" s="442"/>
      <c r="G810" s="442"/>
      <c r="H810" s="442"/>
      <c r="I810" s="442"/>
      <c r="J810" s="442"/>
    </row>
    <row r="811" spans="1:10" ht="18" customHeight="1" x14ac:dyDescent="0.3">
      <c r="A811" s="442"/>
      <c r="B811" s="442"/>
      <c r="C811" s="442"/>
      <c r="D811" s="443"/>
      <c r="E811" s="442"/>
      <c r="F811" s="442"/>
      <c r="G811" s="442"/>
      <c r="H811" s="442"/>
      <c r="I811" s="442"/>
      <c r="J811" s="442"/>
    </row>
    <row r="812" spans="1:10" ht="18" customHeight="1" x14ac:dyDescent="0.3">
      <c r="A812" s="442"/>
      <c r="B812" s="442"/>
      <c r="C812" s="442"/>
      <c r="D812" s="443"/>
      <c r="E812" s="442"/>
      <c r="F812" s="442"/>
      <c r="G812" s="442"/>
      <c r="H812" s="442"/>
      <c r="I812" s="442"/>
      <c r="J812" s="442"/>
    </row>
    <row r="813" spans="1:10" ht="18" customHeight="1" x14ac:dyDescent="0.3">
      <c r="A813" s="442"/>
      <c r="B813" s="442"/>
      <c r="C813" s="442"/>
      <c r="D813" s="443"/>
      <c r="E813" s="442"/>
      <c r="F813" s="442"/>
      <c r="G813" s="442"/>
      <c r="H813" s="442"/>
      <c r="I813" s="442"/>
      <c r="J813" s="442"/>
    </row>
    <row r="814" spans="1:10" ht="18" customHeight="1" x14ac:dyDescent="0.3">
      <c r="A814" s="442"/>
      <c r="B814" s="442"/>
      <c r="C814" s="442"/>
      <c r="D814" s="443"/>
      <c r="E814" s="442"/>
      <c r="F814" s="442"/>
      <c r="G814" s="442"/>
      <c r="H814" s="442"/>
      <c r="I814" s="442"/>
      <c r="J814" s="442"/>
    </row>
    <row r="815" spans="1:10" ht="18" customHeight="1" x14ac:dyDescent="0.3">
      <c r="A815" s="442"/>
      <c r="B815" s="442"/>
      <c r="C815" s="442"/>
      <c r="D815" s="443"/>
      <c r="E815" s="442"/>
      <c r="F815" s="442"/>
      <c r="G815" s="442"/>
      <c r="H815" s="442"/>
      <c r="I815" s="442"/>
      <c r="J815" s="442"/>
    </row>
    <row r="816" spans="1:10" ht="18" customHeight="1" x14ac:dyDescent="0.3">
      <c r="A816" s="442"/>
      <c r="B816" s="442"/>
      <c r="C816" s="442"/>
      <c r="D816" s="443"/>
      <c r="E816" s="442"/>
      <c r="F816" s="442"/>
      <c r="G816" s="442"/>
      <c r="H816" s="442"/>
      <c r="I816" s="442"/>
      <c r="J816" s="442"/>
    </row>
    <row r="817" spans="1:10" ht="18" customHeight="1" x14ac:dyDescent="0.3">
      <c r="A817" s="442"/>
      <c r="B817" s="442"/>
      <c r="C817" s="442"/>
      <c r="D817" s="443"/>
      <c r="E817" s="442"/>
      <c r="F817" s="442"/>
      <c r="G817" s="442"/>
      <c r="H817" s="442"/>
      <c r="I817" s="442"/>
      <c r="J817" s="442"/>
    </row>
    <row r="818" spans="1:10" ht="18" customHeight="1" x14ac:dyDescent="0.3">
      <c r="A818" s="442"/>
      <c r="B818" s="442"/>
      <c r="C818" s="442"/>
      <c r="D818" s="443"/>
      <c r="E818" s="442"/>
      <c r="F818" s="442"/>
      <c r="G818" s="442"/>
      <c r="H818" s="442"/>
      <c r="I818" s="442"/>
      <c r="J818" s="442"/>
    </row>
    <row r="819" spans="1:10" ht="18" customHeight="1" x14ac:dyDescent="0.3">
      <c r="A819" s="442"/>
      <c r="B819" s="442"/>
      <c r="C819" s="442"/>
      <c r="D819" s="443"/>
      <c r="E819" s="442"/>
      <c r="F819" s="442"/>
      <c r="G819" s="442"/>
      <c r="H819" s="442"/>
      <c r="I819" s="442"/>
      <c r="J819" s="442"/>
    </row>
    <row r="820" spans="1:10" ht="18" customHeight="1" x14ac:dyDescent="0.3">
      <c r="A820" s="442"/>
      <c r="B820" s="442"/>
      <c r="C820" s="442"/>
      <c r="D820" s="443"/>
      <c r="E820" s="442"/>
      <c r="F820" s="442"/>
      <c r="G820" s="442"/>
      <c r="H820" s="442"/>
      <c r="I820" s="442"/>
      <c r="J820" s="442"/>
    </row>
    <row r="821" spans="1:10" ht="18" customHeight="1" x14ac:dyDescent="0.3">
      <c r="A821" s="442"/>
      <c r="B821" s="442"/>
      <c r="C821" s="442"/>
      <c r="D821" s="443"/>
      <c r="E821" s="442"/>
      <c r="F821" s="442"/>
      <c r="G821" s="442"/>
      <c r="H821" s="442"/>
      <c r="I821" s="442"/>
      <c r="J821" s="442"/>
    </row>
    <row r="822" spans="1:10" ht="18" customHeight="1" x14ac:dyDescent="0.3">
      <c r="A822" s="442"/>
      <c r="B822" s="442"/>
      <c r="C822" s="442"/>
      <c r="D822" s="443"/>
      <c r="E822" s="442"/>
      <c r="F822" s="442"/>
      <c r="G822" s="442"/>
      <c r="H822" s="442"/>
      <c r="I822" s="442"/>
      <c r="J822" s="442"/>
    </row>
    <row r="823" spans="1:10" ht="18" customHeight="1" x14ac:dyDescent="0.3">
      <c r="A823" s="442"/>
      <c r="B823" s="442"/>
      <c r="C823" s="442"/>
      <c r="D823" s="443"/>
      <c r="E823" s="442"/>
      <c r="F823" s="442"/>
      <c r="G823" s="442"/>
      <c r="H823" s="442"/>
      <c r="I823" s="442"/>
      <c r="J823" s="442"/>
    </row>
    <row r="824" spans="1:10" ht="18" customHeight="1" x14ac:dyDescent="0.3">
      <c r="A824" s="442"/>
      <c r="B824" s="442"/>
      <c r="C824" s="442"/>
      <c r="D824" s="443"/>
      <c r="E824" s="442"/>
      <c r="F824" s="442"/>
      <c r="G824" s="442"/>
      <c r="H824" s="442"/>
      <c r="I824" s="442"/>
      <c r="J824" s="442"/>
    </row>
    <row r="825" spans="1:10" ht="18" customHeight="1" x14ac:dyDescent="0.3">
      <c r="A825" s="442"/>
      <c r="B825" s="442"/>
      <c r="C825" s="442"/>
      <c r="D825" s="443"/>
      <c r="E825" s="442"/>
      <c r="F825" s="442"/>
      <c r="G825" s="442"/>
      <c r="H825" s="442"/>
      <c r="I825" s="442"/>
      <c r="J825" s="442"/>
    </row>
    <row r="826" spans="1:10" ht="18" customHeight="1" x14ac:dyDescent="0.3">
      <c r="A826" s="442"/>
      <c r="B826" s="442"/>
      <c r="C826" s="442"/>
      <c r="D826" s="443"/>
      <c r="E826" s="442"/>
      <c r="F826" s="442"/>
      <c r="G826" s="442"/>
      <c r="H826" s="442"/>
      <c r="I826" s="442"/>
      <c r="J826" s="442"/>
    </row>
    <row r="827" spans="1:10" ht="18" customHeight="1" x14ac:dyDescent="0.3">
      <c r="A827" s="442"/>
      <c r="B827" s="442"/>
      <c r="C827" s="442"/>
      <c r="D827" s="443"/>
      <c r="E827" s="442"/>
      <c r="F827" s="442"/>
      <c r="G827" s="442"/>
      <c r="H827" s="442"/>
      <c r="I827" s="442"/>
      <c r="J827" s="442"/>
    </row>
    <row r="828" spans="1:10" ht="18" customHeight="1" x14ac:dyDescent="0.3">
      <c r="A828" s="442"/>
      <c r="B828" s="442"/>
      <c r="C828" s="442"/>
      <c r="D828" s="443"/>
      <c r="E828" s="442"/>
      <c r="F828" s="442"/>
      <c r="G828" s="442"/>
      <c r="H828" s="442"/>
      <c r="I828" s="442"/>
      <c r="J828" s="442"/>
    </row>
    <row r="829" spans="1:10" ht="18" customHeight="1" x14ac:dyDescent="0.3">
      <c r="A829" s="442"/>
      <c r="B829" s="442"/>
      <c r="C829" s="442"/>
      <c r="D829" s="443"/>
      <c r="E829" s="442"/>
      <c r="F829" s="442"/>
      <c r="G829" s="442"/>
      <c r="H829" s="442"/>
      <c r="I829" s="442"/>
      <c r="J829" s="442"/>
    </row>
    <row r="830" spans="1:10" ht="18" customHeight="1" x14ac:dyDescent="0.3">
      <c r="A830" s="442"/>
      <c r="B830" s="442"/>
      <c r="C830" s="442"/>
      <c r="D830" s="443"/>
      <c r="E830" s="442"/>
      <c r="F830" s="442"/>
      <c r="G830" s="442"/>
      <c r="H830" s="442"/>
      <c r="I830" s="442"/>
      <c r="J830" s="442"/>
    </row>
    <row r="831" spans="1:10" ht="18" customHeight="1" x14ac:dyDescent="0.3">
      <c r="A831" s="442"/>
      <c r="B831" s="442"/>
      <c r="C831" s="442"/>
      <c r="D831" s="443"/>
      <c r="E831" s="442"/>
      <c r="F831" s="442"/>
      <c r="G831" s="442"/>
      <c r="H831" s="442"/>
      <c r="I831" s="442"/>
      <c r="J831" s="442"/>
    </row>
    <row r="832" spans="1:10" ht="18" customHeight="1" x14ac:dyDescent="0.3">
      <c r="A832" s="442"/>
      <c r="B832" s="442"/>
      <c r="C832" s="442"/>
      <c r="D832" s="443"/>
      <c r="E832" s="442"/>
      <c r="F832" s="442"/>
      <c r="G832" s="442"/>
      <c r="H832" s="442"/>
      <c r="I832" s="442"/>
      <c r="J832" s="442"/>
    </row>
    <row r="833" spans="1:10" ht="18" customHeight="1" x14ac:dyDescent="0.3">
      <c r="A833" s="442"/>
      <c r="B833" s="442"/>
      <c r="C833" s="442"/>
      <c r="D833" s="443"/>
      <c r="E833" s="442"/>
      <c r="F833" s="442"/>
      <c r="G833" s="442"/>
      <c r="H833" s="442"/>
      <c r="I833" s="442"/>
      <c r="J833" s="442"/>
    </row>
    <row r="834" spans="1:10" ht="18" customHeight="1" x14ac:dyDescent="0.3">
      <c r="A834" s="442"/>
      <c r="B834" s="442"/>
      <c r="C834" s="442"/>
      <c r="D834" s="443"/>
      <c r="E834" s="442"/>
      <c r="F834" s="442"/>
      <c r="G834" s="442"/>
      <c r="H834" s="442"/>
      <c r="I834" s="442"/>
      <c r="J834" s="442"/>
    </row>
    <row r="835" spans="1:10" ht="18" customHeight="1" x14ac:dyDescent="0.3">
      <c r="A835" s="442"/>
      <c r="B835" s="442"/>
      <c r="C835" s="442"/>
      <c r="D835" s="443"/>
      <c r="E835" s="442"/>
      <c r="F835" s="442"/>
      <c r="G835" s="442"/>
      <c r="H835" s="442"/>
      <c r="I835" s="442"/>
      <c r="J835" s="442"/>
    </row>
    <row r="836" spans="1:10" ht="18" customHeight="1" x14ac:dyDescent="0.3">
      <c r="A836" s="442"/>
      <c r="B836" s="442"/>
      <c r="C836" s="442"/>
      <c r="D836" s="443"/>
      <c r="E836" s="442"/>
      <c r="F836" s="442"/>
      <c r="G836" s="442"/>
      <c r="H836" s="442"/>
      <c r="I836" s="442"/>
      <c r="J836" s="442"/>
    </row>
    <row r="837" spans="1:10" ht="18" customHeight="1" x14ac:dyDescent="0.3">
      <c r="A837" s="442"/>
      <c r="B837" s="442"/>
      <c r="C837" s="442"/>
      <c r="D837" s="443"/>
      <c r="E837" s="442"/>
      <c r="F837" s="442"/>
      <c r="G837" s="442"/>
      <c r="H837" s="442"/>
      <c r="I837" s="442"/>
      <c r="J837" s="442"/>
    </row>
    <row r="838" spans="1:10" ht="18" customHeight="1" x14ac:dyDescent="0.3">
      <c r="A838" s="442"/>
      <c r="B838" s="442"/>
      <c r="C838" s="442"/>
      <c r="D838" s="443"/>
      <c r="E838" s="442"/>
      <c r="F838" s="442"/>
      <c r="G838" s="442"/>
      <c r="H838" s="442"/>
      <c r="I838" s="442"/>
      <c r="J838" s="442"/>
    </row>
    <row r="839" spans="1:10" ht="18" customHeight="1" x14ac:dyDescent="0.3">
      <c r="A839" s="442"/>
      <c r="B839" s="442"/>
      <c r="C839" s="442"/>
      <c r="D839" s="443"/>
      <c r="E839" s="442"/>
      <c r="F839" s="442"/>
      <c r="G839" s="442"/>
      <c r="H839" s="442"/>
      <c r="I839" s="442"/>
      <c r="J839" s="442"/>
    </row>
    <row r="840" spans="1:10" ht="18" customHeight="1" x14ac:dyDescent="0.3">
      <c r="A840" s="442"/>
      <c r="B840" s="442"/>
      <c r="C840" s="442"/>
      <c r="D840" s="443"/>
      <c r="E840" s="442"/>
      <c r="F840" s="442"/>
      <c r="G840" s="442"/>
      <c r="H840" s="442"/>
      <c r="I840" s="442"/>
      <c r="J840" s="442"/>
    </row>
    <row r="841" spans="1:10" ht="18" customHeight="1" x14ac:dyDescent="0.3">
      <c r="A841" s="442"/>
      <c r="B841" s="442"/>
      <c r="C841" s="442"/>
      <c r="D841" s="443"/>
      <c r="E841" s="442"/>
      <c r="F841" s="442"/>
      <c r="G841" s="442"/>
      <c r="H841" s="442"/>
      <c r="I841" s="442"/>
      <c r="J841" s="442"/>
    </row>
    <row r="842" spans="1:10" ht="18" customHeight="1" x14ac:dyDescent="0.3">
      <c r="A842" s="442"/>
      <c r="B842" s="442"/>
      <c r="C842" s="442"/>
      <c r="D842" s="443"/>
      <c r="E842" s="442"/>
      <c r="F842" s="442"/>
      <c r="G842" s="442"/>
      <c r="H842" s="442"/>
      <c r="I842" s="442"/>
      <c r="J842" s="442"/>
    </row>
    <row r="843" spans="1:10" ht="18" customHeight="1" x14ac:dyDescent="0.3">
      <c r="A843" s="442"/>
      <c r="B843" s="442"/>
      <c r="C843" s="442"/>
      <c r="D843" s="443"/>
      <c r="E843" s="442"/>
      <c r="F843" s="442"/>
      <c r="G843" s="442"/>
      <c r="H843" s="442"/>
      <c r="I843" s="442"/>
      <c r="J843" s="442"/>
    </row>
    <row r="844" spans="1:10" ht="18" customHeight="1" x14ac:dyDescent="0.3">
      <c r="A844" s="442"/>
      <c r="B844" s="442"/>
      <c r="C844" s="442"/>
      <c r="D844" s="443"/>
      <c r="E844" s="442"/>
      <c r="F844" s="442"/>
      <c r="G844" s="442"/>
      <c r="H844" s="442"/>
      <c r="I844" s="442"/>
      <c r="J844" s="442"/>
    </row>
    <row r="845" spans="1:10" ht="18" customHeight="1" x14ac:dyDescent="0.3">
      <c r="A845" s="442"/>
      <c r="B845" s="442"/>
      <c r="C845" s="442"/>
      <c r="D845" s="443"/>
      <c r="E845" s="442"/>
      <c r="F845" s="442"/>
      <c r="G845" s="442"/>
      <c r="H845" s="442"/>
      <c r="I845" s="442"/>
      <c r="J845" s="442"/>
    </row>
    <row r="846" spans="1:10" ht="18" customHeight="1" x14ac:dyDescent="0.3">
      <c r="A846" s="442"/>
      <c r="B846" s="442"/>
      <c r="C846" s="442"/>
      <c r="D846" s="443"/>
      <c r="E846" s="442"/>
      <c r="F846" s="442"/>
      <c r="G846" s="442"/>
      <c r="H846" s="442"/>
      <c r="I846" s="442"/>
      <c r="J846" s="442"/>
    </row>
    <row r="847" spans="1:10" ht="18" customHeight="1" x14ac:dyDescent="0.3">
      <c r="A847" s="442"/>
      <c r="B847" s="442"/>
      <c r="C847" s="442"/>
      <c r="D847" s="443"/>
      <c r="E847" s="442"/>
      <c r="F847" s="442"/>
      <c r="G847" s="442"/>
      <c r="H847" s="442"/>
      <c r="I847" s="442"/>
      <c r="J847" s="442"/>
    </row>
    <row r="848" spans="1:10" ht="18" customHeight="1" x14ac:dyDescent="0.3">
      <c r="A848" s="442"/>
      <c r="B848" s="442"/>
      <c r="C848" s="442"/>
      <c r="D848" s="443"/>
      <c r="E848" s="442"/>
      <c r="F848" s="442"/>
      <c r="G848" s="442"/>
      <c r="H848" s="442"/>
      <c r="I848" s="442"/>
      <c r="J848" s="442"/>
    </row>
  </sheetData>
  <mergeCells count="16">
    <mergeCell ref="A497:D497"/>
    <mergeCell ref="B498:D498"/>
    <mergeCell ref="F498:G498"/>
    <mergeCell ref="H498:I498"/>
    <mergeCell ref="B501:D501"/>
    <mergeCell ref="B502:D502"/>
    <mergeCell ref="A1:J1"/>
    <mergeCell ref="A2:J2"/>
    <mergeCell ref="A4:A6"/>
    <mergeCell ref="B4:B6"/>
    <mergeCell ref="C4:C6"/>
    <mergeCell ref="D4:D6"/>
    <mergeCell ref="E4:E6"/>
    <mergeCell ref="F4:F6"/>
    <mergeCell ref="H4:I6"/>
    <mergeCell ref="J4:J6"/>
  </mergeCells>
  <printOptions horizontalCentered="1"/>
  <pageMargins left="0.51181102362204722" right="0.31496062992125984" top="0.59055118110236227" bottom="0.35433070866141736" header="0" footer="0"/>
  <pageSetup paperSize="9" scale="55" orientation="landscape" r:id="rId1"/>
  <headerFooter>
    <oddFooter xml:space="preserve">&amp;R&amp;"TH SarabunPSK,ตัวหนา"&amp;16เอกสารแนบบันทึกข้อความ กองนโยบายและแผน ที่ ศธ ๐๕๔๒.๐๑ (๒) /ว ๔๑๐ ลงวันที่ ๕ ตุลาคม ๒๕๖๑   </oddFooter>
  </headerFooter>
  <rowBreaks count="9" manualBreakCount="9">
    <brk id="28" max="8" man="1"/>
    <brk id="133" max="8" man="1"/>
    <brk id="167" max="8" man="1"/>
    <brk id="211" max="8" man="1"/>
    <brk id="300" max="8" man="1"/>
    <brk id="352" max="8" man="1"/>
    <brk id="382" max="8" man="1"/>
    <brk id="411" max="8" man="1"/>
    <brk id="45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GFMIS 62</vt:lpstr>
      <vt:lpstr>'GFMIS 62'!Print_Area</vt:lpstr>
      <vt:lpstr>'GFMIS 62'!Print_Titles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SAYAN</dc:creator>
  <cp:lastModifiedBy>SAYAN</cp:lastModifiedBy>
  <dcterms:created xsi:type="dcterms:W3CDTF">2019-08-13T11:09:58Z</dcterms:created>
  <dcterms:modified xsi:type="dcterms:W3CDTF">2019-08-13T11:10:16Z</dcterms:modified>
</cp:coreProperties>
</file>