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1" activeTab="1"/>
  </bookViews>
  <sheets>
    <sheet name="report (5)" sheetId="1" state="hidden" r:id="rId1"/>
    <sheet name="ภูพานเพลช" sheetId="2" r:id="rId2"/>
    <sheet name="กองพัฒนานักศึกษา" sheetId="3" state="hidden" r:id="rId3"/>
    <sheet name="กองพัฒนานักศึกษา (2)" sheetId="4" state="hidden" r:id="rId4"/>
  </sheets>
  <definedNames>
    <definedName name="_xlnm.Print_Area" localSheetId="2">กองพัฒนานักศึกษา!$A$1:$Q$21</definedName>
    <definedName name="_xlnm.Print_Area" localSheetId="1">ภูพานเพลช!$A$1:$S$28</definedName>
    <definedName name="_xlnm.Print_Titles" localSheetId="1">ภูพานเพลช!$2:$2</definedName>
  </definedNames>
  <calcPr calcId="152511"/>
</workbook>
</file>

<file path=xl/calcChain.xml><?xml version="1.0" encoding="utf-8"?>
<calcChain xmlns="http://schemas.openxmlformats.org/spreadsheetml/2006/main">
  <c r="S28" i="2" l="1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 l="1"/>
  <c r="L3" i="2" l="1"/>
  <c r="H3" i="3" l="1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305" i="4"/>
  <c r="Q305" i="4" s="1"/>
  <c r="P304" i="4"/>
  <c r="Q304" i="4" s="1"/>
  <c r="P303" i="4"/>
  <c r="Q303" i="4" s="1"/>
  <c r="P302" i="4"/>
  <c r="Q302" i="4" s="1"/>
  <c r="P301" i="4"/>
  <c r="Q301" i="4" s="1"/>
  <c r="P300" i="4"/>
  <c r="Q300" i="4" s="1"/>
  <c r="P299" i="4"/>
  <c r="Q299" i="4" s="1"/>
  <c r="P298" i="4"/>
  <c r="Q298" i="4" s="1"/>
  <c r="P297" i="4"/>
  <c r="Q297" i="4" s="1"/>
  <c r="P296" i="4"/>
  <c r="Q296" i="4" s="1"/>
  <c r="P295" i="4"/>
  <c r="Q295" i="4" s="1"/>
  <c r="P294" i="4"/>
  <c r="Q294" i="4" s="1"/>
  <c r="P293" i="4"/>
  <c r="Q293" i="4" s="1"/>
  <c r="P292" i="4"/>
  <c r="Q292" i="4" s="1"/>
  <c r="Q291" i="4"/>
  <c r="Q290" i="4"/>
  <c r="P289" i="4"/>
  <c r="Q289" i="4" s="1"/>
  <c r="Q288" i="4"/>
  <c r="Q287" i="4"/>
  <c r="P287" i="4"/>
  <c r="Q286" i="4"/>
  <c r="P286" i="4"/>
  <c r="Q285" i="4"/>
  <c r="Q284" i="4"/>
  <c r="Q283" i="4"/>
  <c r="P283" i="4"/>
  <c r="Q282" i="4"/>
  <c r="P282" i="4"/>
  <c r="Q281" i="4"/>
  <c r="P280" i="4"/>
  <c r="Q280" i="4" s="1"/>
  <c r="Q279" i="4"/>
  <c r="Q278" i="4"/>
  <c r="P278" i="4"/>
  <c r="Q277" i="4"/>
  <c r="P276" i="4"/>
  <c r="Q276" i="4" s="1"/>
  <c r="Q275" i="4"/>
  <c r="Q274" i="4"/>
  <c r="P274" i="4"/>
  <c r="Q273" i="4"/>
  <c r="P272" i="4"/>
  <c r="Q272" i="4" s="1"/>
  <c r="P271" i="4"/>
  <c r="Q271" i="4" s="1"/>
  <c r="P270" i="4"/>
  <c r="Q270" i="4" s="1"/>
  <c r="P269" i="4"/>
  <c r="Q269" i="4" s="1"/>
  <c r="P268" i="4"/>
  <c r="Q268" i="4" s="1"/>
  <c r="P267" i="4"/>
  <c r="Q267" i="4" s="1"/>
  <c r="Q266" i="4"/>
  <c r="Q265" i="4"/>
  <c r="P264" i="4"/>
  <c r="Q264" i="4" s="1"/>
  <c r="Q263" i="4"/>
  <c r="Q262" i="4"/>
  <c r="P262" i="4"/>
  <c r="Q261" i="4"/>
  <c r="Q260" i="4"/>
  <c r="Q259" i="4"/>
  <c r="P259" i="4"/>
  <c r="Q258" i="4"/>
  <c r="P258" i="4"/>
  <c r="Q257" i="4"/>
  <c r="P256" i="4"/>
  <c r="Q256" i="4" s="1"/>
  <c r="P255" i="4"/>
  <c r="Q255" i="4" s="1"/>
  <c r="P254" i="4"/>
  <c r="Q254" i="4" s="1"/>
  <c r="Q253" i="4"/>
  <c r="Q252" i="4"/>
  <c r="P252" i="4"/>
  <c r="Q251" i="4"/>
  <c r="P250" i="4"/>
  <c r="Q250" i="4" s="1"/>
  <c r="Q249" i="4"/>
  <c r="Q248" i="4"/>
  <c r="P248" i="4"/>
  <c r="Q247" i="4"/>
  <c r="Q246" i="4"/>
  <c r="Q245" i="4"/>
  <c r="P245" i="4"/>
  <c r="Q244" i="4"/>
  <c r="P243" i="4"/>
  <c r="Q243" i="4" s="1"/>
  <c r="Q242" i="4"/>
  <c r="Q241" i="4"/>
  <c r="P241" i="4"/>
  <c r="Q240" i="4"/>
  <c r="P239" i="4"/>
  <c r="Q239" i="4" s="1"/>
  <c r="Q238" i="4"/>
  <c r="Q237" i="4"/>
  <c r="P237" i="4"/>
  <c r="Q236" i="4"/>
  <c r="P236" i="4"/>
  <c r="Q235" i="4"/>
  <c r="P235" i="4"/>
  <c r="Q234" i="4"/>
  <c r="P234" i="4"/>
  <c r="Q233" i="4"/>
  <c r="P233" i="4"/>
  <c r="Q232" i="4"/>
  <c r="P232" i="4"/>
  <c r="Q231" i="4"/>
  <c r="P230" i="4"/>
  <c r="Q230" i="4" s="1"/>
  <c r="Q229" i="4"/>
  <c r="Q228" i="4"/>
  <c r="P228" i="4"/>
  <c r="Q227" i="4"/>
  <c r="P227" i="4"/>
  <c r="Q226" i="4"/>
  <c r="P226" i="4"/>
  <c r="Q225" i="4"/>
  <c r="P225" i="4"/>
  <c r="Q224" i="4"/>
  <c r="P223" i="4"/>
  <c r="Q223" i="4" s="1"/>
  <c r="Q222" i="4"/>
  <c r="Q221" i="4"/>
  <c r="P221" i="4"/>
  <c r="Q220" i="4"/>
  <c r="P220" i="4"/>
  <c r="Q219" i="4"/>
  <c r="P219" i="4"/>
  <c r="Q218" i="4"/>
  <c r="P218" i="4"/>
  <c r="Q217" i="4"/>
  <c r="P216" i="4"/>
  <c r="Q216" i="4" s="1"/>
  <c r="P215" i="4"/>
  <c r="Q215" i="4" s="1"/>
  <c r="P214" i="4"/>
  <c r="Q214" i="4" s="1"/>
  <c r="Q213" i="4"/>
  <c r="Q212" i="4"/>
  <c r="P212" i="4"/>
  <c r="Q211" i="4"/>
  <c r="P211" i="4"/>
  <c r="Q210" i="4"/>
  <c r="Q209" i="4"/>
  <c r="Q208" i="4"/>
  <c r="P208" i="4"/>
  <c r="Q207" i="4"/>
  <c r="Q206" i="4"/>
  <c r="Q205" i="4"/>
  <c r="P205" i="4"/>
  <c r="Q204" i="4"/>
  <c r="P203" i="4"/>
  <c r="Q203" i="4" s="1"/>
  <c r="Q202" i="4"/>
  <c r="Q201" i="4"/>
  <c r="P201" i="4"/>
  <c r="Q200" i="4"/>
  <c r="P199" i="4"/>
  <c r="Q199" i="4" s="1"/>
  <c r="Q198" i="4"/>
  <c r="Q197" i="4"/>
  <c r="P196" i="4"/>
  <c r="Q196" i="4" s="1"/>
  <c r="Q195" i="4"/>
  <c r="Q194" i="4"/>
  <c r="P193" i="4"/>
  <c r="Q193" i="4" s="1"/>
  <c r="P192" i="4"/>
  <c r="Q192" i="4" s="1"/>
  <c r="P191" i="4"/>
  <c r="Q191" i="4" s="1"/>
  <c r="P190" i="4"/>
  <c r="Q190" i="4" s="1"/>
  <c r="P189" i="4"/>
  <c r="Q189" i="4" s="1"/>
  <c r="Q188" i="4"/>
  <c r="Q187" i="4"/>
  <c r="P187" i="4"/>
  <c r="Q186" i="4"/>
  <c r="P185" i="4"/>
  <c r="Q185" i="4" s="1"/>
  <c r="Q184" i="4"/>
  <c r="Q183" i="4"/>
  <c r="P183" i="4"/>
  <c r="Q182" i="4"/>
  <c r="P182" i="4"/>
  <c r="Q181" i="4"/>
  <c r="P181" i="4"/>
  <c r="Q180" i="4"/>
  <c r="P179" i="4"/>
  <c r="Q179" i="4" s="1"/>
  <c r="P178" i="4"/>
  <c r="Q178" i="4" s="1"/>
  <c r="P177" i="4"/>
  <c r="Q177" i="4" s="1"/>
  <c r="Q176" i="4"/>
  <c r="Q175" i="4"/>
  <c r="P174" i="4"/>
  <c r="Q174" i="4" s="1"/>
  <c r="P173" i="4"/>
  <c r="Q173" i="4" s="1"/>
  <c r="P172" i="4"/>
  <c r="Q172" i="4" s="1"/>
  <c r="Q171" i="4"/>
  <c r="Q170" i="4"/>
  <c r="P170" i="4"/>
  <c r="Q169" i="4"/>
  <c r="P169" i="4"/>
  <c r="Q168" i="4"/>
  <c r="P168" i="4"/>
  <c r="Q167" i="4"/>
  <c r="P167" i="4"/>
  <c r="Q166" i="4"/>
  <c r="P166" i="4"/>
  <c r="Q165" i="4"/>
  <c r="P164" i="4"/>
  <c r="Q164" i="4" s="1"/>
  <c r="P163" i="4"/>
  <c r="Q163" i="4" s="1"/>
  <c r="P162" i="4"/>
  <c r="Q162" i="4" s="1"/>
  <c r="P161" i="4"/>
  <c r="Q161" i="4" s="1"/>
  <c r="P160" i="4"/>
  <c r="Q160" i="4" s="1"/>
  <c r="P159" i="4"/>
  <c r="Q159" i="4" s="1"/>
  <c r="P158" i="4"/>
  <c r="Q158" i="4" s="1"/>
  <c r="P157" i="4"/>
  <c r="Q157" i="4" s="1"/>
  <c r="P156" i="4"/>
  <c r="Q156" i="4" s="1"/>
  <c r="P155" i="4"/>
  <c r="Q155" i="4" s="1"/>
  <c r="P154" i="4"/>
  <c r="Q154" i="4" s="1"/>
  <c r="P153" i="4"/>
  <c r="Q153" i="4" s="1"/>
  <c r="P152" i="4"/>
  <c r="Q152" i="4" s="1"/>
  <c r="P151" i="4"/>
  <c r="Q151" i="4" s="1"/>
  <c r="Q150" i="4"/>
  <c r="Q149" i="4"/>
  <c r="P149" i="4"/>
  <c r="Q148" i="4"/>
  <c r="P148" i="4"/>
  <c r="Q147" i="4"/>
  <c r="P147" i="4"/>
  <c r="Q146" i="4"/>
  <c r="P146" i="4"/>
  <c r="Q145" i="4"/>
  <c r="P145" i="4"/>
  <c r="Q144" i="4"/>
  <c r="P144" i="4"/>
  <c r="Q143" i="4"/>
  <c r="P143" i="4"/>
  <c r="Q142" i="4"/>
  <c r="P142" i="4"/>
  <c r="Q141" i="4"/>
  <c r="P141" i="4"/>
  <c r="Q140" i="4"/>
  <c r="P140" i="4"/>
  <c r="Q139" i="4"/>
  <c r="P139" i="4"/>
  <c r="Q138" i="4"/>
  <c r="P138" i="4"/>
  <c r="Q137" i="4"/>
  <c r="P137" i="4"/>
  <c r="Q136" i="4"/>
  <c r="P136" i="4"/>
  <c r="Q135" i="4"/>
  <c r="P135" i="4"/>
  <c r="Q134" i="4"/>
  <c r="P134" i="4"/>
  <c r="Q133" i="4"/>
  <c r="P133" i="4"/>
  <c r="Q132" i="4"/>
  <c r="P132" i="4"/>
  <c r="Q131" i="4"/>
  <c r="P131" i="4"/>
  <c r="Q130" i="4"/>
  <c r="P130" i="4"/>
  <c r="Q129" i="4"/>
  <c r="P129" i="4"/>
  <c r="Q128" i="4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5" i="4"/>
  <c r="Q115" i="4" s="1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Q97" i="4"/>
  <c r="Q96" i="4"/>
  <c r="P96" i="4"/>
  <c r="Q95" i="4"/>
  <c r="P95" i="4"/>
  <c r="Q94" i="4"/>
  <c r="P94" i="4"/>
  <c r="Q93" i="4"/>
  <c r="P93" i="4"/>
  <c r="Q92" i="4"/>
  <c r="P92" i="4"/>
  <c r="Q91" i="4"/>
  <c r="P90" i="4"/>
  <c r="Q90" i="4" s="1"/>
  <c r="P89" i="4"/>
  <c r="Q89" i="4" s="1"/>
  <c r="P88" i="4"/>
  <c r="Q88" i="4" s="1"/>
  <c r="P87" i="4"/>
  <c r="Q87" i="4" s="1"/>
  <c r="P86" i="4"/>
  <c r="Q86" i="4" s="1"/>
  <c r="P85" i="4"/>
  <c r="Q85" i="4" s="1"/>
  <c r="P84" i="4"/>
  <c r="Q84" i="4" s="1"/>
  <c r="P83" i="4"/>
  <c r="Q83" i="4" s="1"/>
  <c r="P82" i="4"/>
  <c r="Q82" i="4" s="1"/>
  <c r="P81" i="4"/>
  <c r="Q81" i="4" s="1"/>
  <c r="P80" i="4"/>
  <c r="Q80" i="4" s="1"/>
  <c r="P79" i="4"/>
  <c r="Q79" i="4" s="1"/>
  <c r="P78" i="4"/>
  <c r="Q78" i="4" s="1"/>
  <c r="P77" i="4"/>
  <c r="Q77" i="4" s="1"/>
  <c r="P76" i="4"/>
  <c r="Q76" i="4" s="1"/>
  <c r="P75" i="4"/>
  <c r="Q75" i="4" s="1"/>
  <c r="P74" i="4"/>
  <c r="Q74" i="4" s="1"/>
  <c r="P73" i="4"/>
  <c r="Q73" i="4" s="1"/>
  <c r="P72" i="4"/>
  <c r="Q72" i="4" s="1"/>
  <c r="P71" i="4"/>
  <c r="Q71" i="4" s="1"/>
  <c r="P70" i="4"/>
  <c r="Q70" i="4" s="1"/>
  <c r="P69" i="4"/>
  <c r="Q69" i="4" s="1"/>
  <c r="P68" i="4"/>
  <c r="Q68" i="4" s="1"/>
  <c r="P67" i="4"/>
  <c r="Q67" i="4" s="1"/>
  <c r="P66" i="4"/>
  <c r="Q66" i="4" s="1"/>
  <c r="Q65" i="4"/>
  <c r="Q64" i="4"/>
  <c r="P64" i="4"/>
  <c r="Q63" i="4"/>
  <c r="P62" i="4"/>
  <c r="Q62" i="4" s="1"/>
  <c r="P61" i="4"/>
  <c r="Q61" i="4" s="1"/>
  <c r="P60" i="4"/>
  <c r="Q60" i="4" s="1"/>
  <c r="P59" i="4"/>
  <c r="Q59" i="4" s="1"/>
  <c r="P58" i="4"/>
  <c r="Q58" i="4" s="1"/>
  <c r="P57" i="4"/>
  <c r="Q57" i="4" s="1"/>
  <c r="P56" i="4"/>
  <c r="Q56" i="4" s="1"/>
  <c r="P55" i="4"/>
  <c r="Q55" i="4" s="1"/>
  <c r="P54" i="4"/>
  <c r="Q54" i="4" s="1"/>
  <c r="P53" i="4"/>
  <c r="Q53" i="4" s="1"/>
  <c r="P52" i="4"/>
  <c r="Q52" i="4" s="1"/>
  <c r="P51" i="4"/>
  <c r="Q51" i="4" s="1"/>
  <c r="P50" i="4"/>
  <c r="Q50" i="4" s="1"/>
  <c r="P49" i="4"/>
  <c r="Q49" i="4" s="1"/>
  <c r="P48" i="4"/>
  <c r="Q48" i="4" s="1"/>
  <c r="P47" i="4"/>
  <c r="Q47" i="4" s="1"/>
  <c r="P46" i="4"/>
  <c r="Q46" i="4" s="1"/>
  <c r="P45" i="4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8" i="4"/>
  <c r="Q38" i="4" s="1"/>
  <c r="P37" i="4"/>
  <c r="Q37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Q25" i="4"/>
  <c r="Q24" i="4"/>
  <c r="P24" i="4"/>
  <c r="Q23" i="4"/>
  <c r="P23" i="4"/>
  <c r="Q22" i="4"/>
  <c r="P22" i="4"/>
  <c r="Q21" i="4"/>
  <c r="P21" i="4"/>
  <c r="Q20" i="4"/>
  <c r="P20" i="4"/>
  <c r="Q19" i="4"/>
  <c r="P18" i="4"/>
  <c r="Q18" i="4" s="1"/>
  <c r="P17" i="4"/>
  <c r="Q17" i="4" s="1"/>
  <c r="Q16" i="4"/>
  <c r="Q15" i="4"/>
  <c r="P15" i="4"/>
  <c r="Q14" i="4"/>
  <c r="P14" i="4"/>
  <c r="Q13" i="4"/>
  <c r="P13" i="4"/>
  <c r="Q12" i="4"/>
  <c r="P12" i="4"/>
  <c r="Q11" i="4"/>
  <c r="P10" i="4"/>
  <c r="Q10" i="4" s="1"/>
  <c r="P9" i="4"/>
  <c r="Q9" i="4" s="1"/>
  <c r="Q8" i="4"/>
  <c r="Q7" i="4"/>
  <c r="P7" i="4"/>
  <c r="Q6" i="4"/>
  <c r="P5" i="4"/>
  <c r="Q5" i="4" s="1"/>
  <c r="P3" i="2"/>
  <c r="O3" i="2"/>
  <c r="N3" i="2"/>
  <c r="M3" i="2"/>
  <c r="K3" i="2"/>
  <c r="J3" i="2"/>
  <c r="I3" i="2"/>
  <c r="H3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Q3" i="3" l="1"/>
  <c r="P16" i="3"/>
  <c r="P12" i="3"/>
  <c r="P4" i="3"/>
  <c r="R3" i="2"/>
  <c r="Q3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</calcChain>
</file>

<file path=xl/sharedStrings.xml><?xml version="1.0" encoding="utf-8"?>
<sst xmlns="http://schemas.openxmlformats.org/spreadsheetml/2006/main" count="3690" uniqueCount="601">
  <si>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</si>
  <si>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</si>
  <si>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</si>
  <si>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</si>
  <si>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</si>
  <si>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</si>
  <si>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</si>
  <si>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</si>
  <si>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</si>
  <si>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</si>
  <si>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</si>
  <si>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</si>
  <si>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</si>
  <si>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</si>
  <si>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</si>
  <si>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</si>
  <si>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</si>
  <si>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</si>
  <si>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</si>
  <si>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</si>
  <si>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</si>
  <si>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</si>
  <si>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</si>
  <si>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</si>
  <si>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</si>
  <si>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</si>
  <si>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</si>
  <si>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</si>
  <si>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</si>
  <si>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</si>
  <si>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</si>
  <si>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</si>
  <si>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</si>
  <si>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</si>
  <si>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</si>
  <si>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</si>
  <si>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</si>
  <si>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</si>
  <si>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</si>
  <si>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</si>
  <si>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</si>
  <si>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</si>
  <si>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</si>
  <si>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</si>
  <si>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</si>
  <si>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</si>
  <si>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</si>
  <si>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</si>
  <si>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</si>
  <si>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</si>
  <si>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</si>
  <si>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</si>
  <si>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</si>
  <si>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</si>
  <si>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</si>
  <si>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</si>
  <si>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</si>
  <si>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</si>
  <si>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</si>
  <si>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</si>
  <si>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</si>
  <si>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</si>
  <si>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</si>
  <si>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</si>
  <si>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</si>
  <si>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</si>
  <si>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</si>
  <si>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</si>
  <si>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</si>
  <si>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</si>
  <si>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</si>
  <si>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</si>
  <si>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</si>
  <si>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</si>
  <si>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</si>
  <si>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</si>
  <si>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</si>
  <si>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</si>
  <si>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</si>
  <si>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</si>
  <si>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</si>
  <si>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</si>
  <si>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</si>
  <si>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</si>
  <si>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</si>
  <si>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</si>
  <si>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</si>
  <si>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</si>
  <si>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</si>
  <si>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</si>
  <si>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</si>
  <si>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</si>
  <si>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</si>
  <si>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</si>
  <si>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</si>
  <si>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</si>
  <si>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</si>
  <si>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</si>
  <si>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</si>
  <si>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</si>
  <si>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</si>
  <si>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</si>
  <si>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</si>
  <si>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</si>
  <si>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</si>
  <si>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</si>
  <si>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</si>
  <si>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</si>
  <si>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</si>
  <si>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</si>
  <si>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</si>
  <si>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</si>
  <si>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</si>
  <si>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</si>
  <si>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</si>
  <si>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</si>
  <si>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</si>
  <si>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</si>
  <si>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</si>
  <si>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</si>
  <si>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</si>
  <si>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</si>
  <si>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</si>
  <si>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</si>
  <si>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</si>
  <si>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</si>
  <si>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</si>
  <si>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</si>
  <si>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</si>
  <si>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</si>
  <si>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</si>
  <si>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</si>
  <si>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</si>
  <si>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</si>
  <si>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</si>
  <si>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</si>
  <si>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</si>
  <si>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</si>
  <si>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</si>
  <si>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</si>
  <si>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</si>
  <si>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</si>
  <si>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</si>
  <si>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</si>
  <si>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</si>
  <si>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</si>
  <si>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</si>
  <si>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</si>
  <si>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</si>
  <si>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</si>
  <si>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</si>
  <si>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</si>
  <si>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</si>
  <si>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</si>
  <si>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</si>
  <si>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</si>
  <si>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</si>
  <si>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</si>
  <si>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</si>
  <si>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</si>
  <si>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</si>
  <si>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</si>
  <si>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</si>
  <si>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</si>
  <si>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</si>
  <si>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</si>
  <si>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</si>
  <si>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</si>
  <si>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</si>
  <si>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</si>
  <si>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</si>
  <si>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</si>
  <si>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</si>
  <si>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</si>
  <si>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</si>
  <si>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</si>
  <si>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</si>
  <si>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</si>
  <si>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</si>
  <si>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</si>
  <si>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</si>
  <si>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</si>
  <si>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</si>
  <si>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</si>
  <si>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</si>
  <si>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</si>
  <si>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</si>
  <si>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</si>
  <si>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</si>
  <si>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</si>
  <si>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</si>
  <si>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</si>
  <si>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</si>
  <si>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</si>
  <si>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</si>
  <si>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</si>
  <si>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</si>
  <si>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</si>
  <si>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</si>
  <si>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</si>
  <si>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</si>
  <si>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</si>
  <si>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</si>
  <si>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</si>
  <si>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</si>
  <si>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</si>
  <si>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</si>
  <si>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</si>
  <si>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</si>
  <si>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</si>
  <si>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</si>
  <si>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</si>
  <si>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</si>
  <si>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</si>
  <si>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</si>
  <si>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</si>
  <si>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</si>
  <si>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</si>
  <si>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</si>
  <si>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</si>
  <si>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</si>
  <si>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</si>
  <si>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</si>
  <si>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</si>
  <si>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</si>
  <si>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</si>
  <si>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</si>
  <si>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</si>
  <si>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</si>
  <si>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</si>
  <si>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</si>
  <si>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</si>
  <si>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</si>
  <si>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</si>
  <si>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</si>
  <si>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</si>
  <si>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</si>
  <si>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</si>
  <si>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</si>
  <si>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</si>
  <si>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</si>
  <si>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</si>
  <si>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</si>
  <si>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</si>
  <si>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</si>
  <si>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</si>
  <si>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</si>
  <si>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</si>
  <si>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</si>
  <si>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</si>
  <si>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</si>
  <si>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</si>
  <si>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</si>
  <si>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</si>
  <si>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</si>
  <si>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</si>
  <si>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</si>
  <si>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</si>
  <si>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</si>
  <si>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</si>
  <si>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</si>
  <si>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</si>
  <si>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</si>
  <si>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</si>
  <si>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</si>
  <si>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</si>
  <si>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</si>
  <si>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</si>
  <si>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</si>
  <si>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</si>
  <si>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</si>
  <si>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</si>
  <si>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</si>
  <si>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</si>
  <si>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</si>
  <si>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</si>
  <si>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</si>
  <si>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</si>
  <si>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</si>
  <si>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</si>
  <si>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</si>
  <si>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</si>
  <si>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</si>
  <si>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</si>
  <si>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</si>
  <si>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</si>
  <si>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</si>
  <si>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</si>
  <si>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</si>
  <si>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</si>
  <si>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</si>
  <si>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</si>
  <si>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</si>
  <si>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</si>
  <si>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</si>
  <si>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</si>
  <si>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</si>
  <si>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</si>
  <si>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</si>
  <si>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</si>
  <si>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</si>
  <si>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</si>
  <si>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</si>
  <si>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</si>
  <si>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</si>
  <si>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</si>
  <si>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</si>
  <si>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</si>
  <si>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</si>
  <si>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</si>
  <si>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</si>
  <si>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</si>
  <si>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</si>
  <si>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</si>
  <si>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</si>
  <si>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</si>
  <si>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</si>
  <si>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</si>
  <si>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</si>
  <si>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</si>
  <si>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</si>
  <si>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</si>
  <si>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</si>
  <si>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</si>
  <si>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</si>
  <si>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</si>
  <si>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</si>
  <si>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</si>
  <si>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</si>
  <si>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</si>
  <si>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</si>
  <si>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</si>
  <si>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</si>
  <si>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</si>
  <si>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</si>
  <si>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</si>
  <si>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</si>
  <si>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</si>
  <si>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</si>
  <si>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</si>
  <si>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</si>
  <si>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</si>
  <si>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</si>
  <si>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</si>
  <si>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</si>
  <si>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</si>
  <si>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</si>
  <si>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</si>
  <si>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</si>
  <si>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</si>
  <si>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</si>
  <si>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</si>
  <si>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</si>
  <si>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</si>
  <si>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</si>
  <si>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</si>
  <si>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</si>
  <si>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</si>
  <si>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</si>
  <si>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</si>
  <si>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</si>
  <si>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</si>
  <si>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</si>
  <si>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</si>
  <si>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</si>
  <si>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</si>
  <si>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</si>
  <si>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</si>
  <si>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</si>
  <si>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</si>
  <si>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</si>
  <si>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</si>
  <si>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</si>
  <si>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</si>
  <si>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</si>
  <si>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</si>
  <si>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</si>
  <si>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</si>
  <si>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</si>
  <si>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</si>
  <si>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</si>
  <si>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</si>
  <si>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</si>
  <si>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</si>
  <si>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</si>
  <si>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</si>
  <si>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</si>
  <si>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</si>
  <si>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</si>
  <si>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</si>
  <si>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</si>
  <si>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</si>
  <si>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</si>
  <si>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</si>
  <si>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</si>
  <si>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</si>
  <si>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</si>
  <si>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</si>
  <si>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</si>
  <si>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</si>
  <si>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</si>
  <si>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</si>
  <si>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</si>
  <si>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</si>
  <si>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</si>
  <si>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</si>
  <si>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</si>
  <si>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</si>
  <si>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</si>
  <si>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</si>
  <si>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</si>
  <si>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</si>
  <si>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</si>
  <si>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</si>
  <si>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</si>
  <si>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</si>
  <si>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</si>
  <si>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</si>
  <si>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</si>
  <si>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</si>
  <si>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</si>
  <si>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</si>
  <si>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</si>
  <si>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</si>
  <si>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</si>
  <si>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</si>
  <si>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</si>
  <si>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</si>
  <si>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</si>
  <si>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</si>
  <si>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</si>
  <si>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</si>
  <si>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</si>
  <si>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</si>
  <si>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</si>
  <si>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</si>
  <si>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</si>
  <si>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</si>
  <si>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</si>
  <si>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</si>
  <si>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</si>
  <si>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</si>
  <si>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</si>
  <si>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</si>
  <si>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</si>
  <si>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</si>
  <si>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</si>
  <si>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</si>
  <si>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</si>
  <si>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</si>
  <si>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</si>
  <si>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</si>
  <si>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</si>
  <si>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</si>
  <si>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</si>
  <si>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</si>
  <si>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</si>
  <si>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</si>
  <si>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</si>
  <si>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</si>
  <si>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</si>
  <si>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</si>
  <si>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</si>
  <si>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</si>
  <si>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</si>
  <si>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</si>
  <si>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</si>
  <si>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</si>
  <si>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</si>
  <si>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</si>
  <si>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</si>
  <si>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</si>
  <si>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</si>
  <si>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</si>
  <si>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</si>
  <si>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</si>
  <si>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</si>
  <si>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</si>
  <si>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</si>
  <si>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</si>
  <si>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</si>
  <si>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</si>
  <si>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</si>
  <si>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</si>
  <si>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</si>
  <si>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</si>
  <si>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</si>
  <si>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</si>
  <si>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</si>
  <si>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</si>
  <si>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</si>
  <si>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</si>
  <si>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</si>
  <si>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</si>
  <si>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</si>
  <si>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</si>
  <si>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</si>
  <si>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</si>
  <si>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</si>
  <si>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</si>
  <si>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</si>
  <si>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</si>
  <si>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</si>
  <si>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</si>
  <si>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</si>
  <si>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</si>
  <si>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</si>
  <si>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</si>
  <si>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</si>
  <si>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</si>
  <si>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</si>
  <si>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</si>
  <si>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</si>
  <si>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</si>
  <si>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</si>
  <si>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</si>
  <si>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</si>
  <si>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</si>
  <si>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</si>
  <si>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</si>
  <si>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</si>
  <si>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</si>
  <si>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</si>
  <si>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</si>
  <si>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</si>
  <si>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</si>
  <si>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</si>
  <si>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</si>
  <si>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</si>
  <si>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</si>
  <si>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</si>
  <si>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</si>
  <si>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</si>
  <si>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</si>
  <si>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</si>
  <si>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</si>
  <si>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</si>
  <si>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</si>
  <si>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</si>
  <si>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</si>
  <si>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</si>
  <si>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</si>
  <si>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</si>
  <si>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</si>
  <si>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</si>
  <si>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</si>
  <si>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</si>
  <si>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</si>
  <si>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</si>
  <si>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</si>
  <si>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</si>
  <si>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</si>
  <si>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</si>
  <si>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</si>
  <si>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</si>
  <si>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</si>
  <si>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</si>
  <si>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</si>
  <si>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</si>
  <si>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</si>
  <si>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</si>
  <si>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</si>
  <si>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</si>
  <si>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</si>
  <si>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</si>
  <si>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</si>
  <si>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</si>
  <si>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</si>
  <si>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</si>
  <si>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</si>
  <si>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</si>
  <si>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</si>
  <si>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</si>
  <si>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</si>
  <si>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</si>
  <si>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</si>
  <si>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</si>
  <si>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</si>
  <si>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</si>
  <si>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</si>
  <si>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</si>
  <si>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</si>
  <si>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</si>
  <si>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</si>
  <si>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</si>
  <si>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</si>
  <si>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</si>
  <si>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</si>
  <si>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</si>
  <si>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</si>
  <si>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</si>
  <si>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</si>
  <si>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</si>
  <si>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</si>
  <si>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ศูนย์ฝึกประสบการณ์วิชาชีพอาคารเอนกประสงค์ภูพานเพลซ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</si>
  <si>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</si>
  <si>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</si>
  <si>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</si>
  <si>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รวมเงินเดือน
ทั้งปี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</si>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</sst>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6" borderId="15" xfId="0" applyFont="1" applyFill="1" applyBorder="1" applyAlignment="1">
      <alignment wrapText="1"/>
    </xf>
    <xf numFmtId="0" fontId="18" fillId="36" borderId="15" xfId="0" applyFont="1" applyFill="1" applyBorder="1" applyAlignment="1">
      <alignment horizontal="center" wrapText="1"/>
    </xf>
    <xf numFmtId="0" fontId="18" fillId="37" borderId="15" xfId="0" applyFont="1" applyFill="1" applyBorder="1" applyAlignment="1">
      <alignment wrapText="1"/>
    </xf>
    <xf numFmtId="0" fontId="18" fillId="37" borderId="15" xfId="0" applyFont="1" applyFill="1" applyBorder="1" applyAlignment="1">
      <alignment horizontal="center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8" fillId="36" borderId="15" xfId="1" applyNumberFormat="1" applyFont="1" applyFill="1" applyBorder="1" applyAlignment="1">
      <alignment horizontal="right" wrapText="1"/>
    </xf>
    <xf numFmtId="187" fontId="18" fillId="37" borderId="15" xfId="1" applyNumberFormat="1" applyFont="1" applyFill="1" applyBorder="1"/>
    <xf numFmtId="187" fontId="18" fillId="36" borderId="15" xfId="1" applyNumberFormat="1" applyFont="1" applyFill="1" applyBorder="1"/>
    <xf numFmtId="187" fontId="18" fillId="37" borderId="15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9" fillId="35" borderId="14" xfId="0" applyFont="1" applyFill="1" applyBorder="1" applyAlignment="1">
      <alignment wrapText="1"/>
    </xf>
    <xf numFmtId="0" fontId="19" fillId="35" borderId="14" xfId="0" applyFont="1" applyFill="1" applyBorder="1" applyAlignment="1">
      <alignment horizontal="right" wrapText="1"/>
    </xf>
    <xf numFmtId="187" fontId="21" fillId="35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4" xfId="0" applyFont="1" applyFill="1" applyBorder="1" applyAlignment="1">
      <alignment wrapText="1"/>
    </xf>
    <xf numFmtId="0" fontId="19" fillId="40" borderId="14" xfId="0" applyFont="1" applyFill="1" applyBorder="1" applyAlignment="1">
      <alignment wrapText="1"/>
    </xf>
    <xf numFmtId="0" fontId="19" fillId="33" borderId="16" xfId="0" applyFont="1" applyFill="1" applyBorder="1" applyAlignment="1">
      <alignment horizontal="center" wrapText="1"/>
    </xf>
    <xf numFmtId="0" fontId="19" fillId="33" borderId="17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19" fillId="33" borderId="19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horizontal="center" wrapText="1"/>
    </xf>
    <xf numFmtId="187" fontId="18" fillId="37" borderId="21" xfId="1" applyNumberFormat="1" applyFont="1" applyFill="1" applyBorder="1"/>
    <xf numFmtId="187" fontId="18" fillId="37" borderId="22" xfId="1" applyNumberFormat="1" applyFont="1" applyFill="1" applyBorder="1"/>
    <xf numFmtId="0" fontId="18" fillId="37" borderId="21" xfId="0" applyFont="1" applyFill="1" applyBorder="1" applyAlignment="1">
      <alignment wrapText="1"/>
    </xf>
    <xf numFmtId="0" fontId="18" fillId="37" borderId="21" xfId="0" applyFont="1" applyFill="1" applyBorder="1" applyAlignment="1">
      <alignment horizontal="center" wrapText="1"/>
    </xf>
    <xf numFmtId="187" fontId="18" fillId="37" borderId="21" xfId="1" applyNumberFormat="1" applyFont="1" applyFill="1" applyBorder="1" applyAlignment="1">
      <alignment horizontal="right" wrapText="1"/>
    </xf>
    <xf numFmtId="187" fontId="18" fillId="36" borderId="21" xfId="1" applyNumberFormat="1" applyFont="1" applyFill="1" applyBorder="1"/>
    <xf numFmtId="0" fontId="18" fillId="37" borderId="22" xfId="0" applyFont="1" applyFill="1" applyBorder="1" applyAlignment="1">
      <alignment wrapText="1"/>
    </xf>
    <xf numFmtId="0" fontId="18" fillId="37" borderId="22" xfId="0" applyFont="1" applyFill="1" applyBorder="1" applyAlignment="1">
      <alignment horizontal="center" wrapText="1"/>
    </xf>
    <xf numFmtId="187" fontId="18" fillId="37" borderId="22" xfId="1" applyNumberFormat="1" applyFont="1" applyFill="1" applyBorder="1" applyAlignment="1">
      <alignment horizontal="right" wrapText="1"/>
    </xf>
    <xf numFmtId="187" fontId="18" fillId="36" borderId="22" xfId="1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70" t="s">
        <v>591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65" t="s">
        <v>15</v>
      </c>
      <c r="B3" s="66"/>
      <c r="C3" s="66"/>
      <c r="D3" s="67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68" t="s">
        <v>16</v>
      </c>
      <c r="B4" s="69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68" t="s">
        <v>24</v>
      </c>
      <c r="B6" s="69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68" t="s">
        <v>29</v>
      </c>
      <c r="B8" s="69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68" t="s">
        <v>34</v>
      </c>
      <c r="B11" s="69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68" t="s">
        <v>45</v>
      </c>
      <c r="B16" s="69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68" t="s">
        <v>51</v>
      </c>
      <c r="B19" s="69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68" t="s">
        <v>64</v>
      </c>
      <c r="B25" s="69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68" t="s">
        <v>143</v>
      </c>
      <c r="B63" s="69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68" t="s">
        <v>146</v>
      </c>
      <c r="B65" s="69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68" t="s">
        <v>211</v>
      </c>
      <c r="B91" s="69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68" t="s">
        <v>222</v>
      </c>
      <c r="B97" s="69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68" t="s">
        <v>259</v>
      </c>
      <c r="B116" s="69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68" t="s">
        <v>326</v>
      </c>
      <c r="B150" s="69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68" t="s">
        <v>356</v>
      </c>
      <c r="B165" s="69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68" t="s">
        <v>368</v>
      </c>
      <c r="B171" s="69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65" t="s">
        <v>376</v>
      </c>
      <c r="B175" s="66"/>
      <c r="C175" s="66"/>
      <c r="D175" s="67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68" t="s">
        <v>16</v>
      </c>
      <c r="B176" s="69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68" t="s">
        <v>384</v>
      </c>
      <c r="B180" s="69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68" t="s">
        <v>391</v>
      </c>
      <c r="B184" s="69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68" t="s">
        <v>394</v>
      </c>
      <c r="B186" s="69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68" t="s">
        <v>398</v>
      </c>
      <c r="B188" s="69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65" t="s">
        <v>413</v>
      </c>
      <c r="B194" s="66"/>
      <c r="C194" s="66"/>
      <c r="D194" s="67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68" t="s">
        <v>16</v>
      </c>
      <c r="B195" s="69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65" t="s">
        <v>416</v>
      </c>
      <c r="B197" s="66"/>
      <c r="C197" s="66"/>
      <c r="D197" s="67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68" t="s">
        <v>417</v>
      </c>
      <c r="B198" s="69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68" t="s">
        <v>420</v>
      </c>
      <c r="B200" s="69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68" t="s">
        <v>423</v>
      </c>
      <c r="B202" s="69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68" t="s">
        <v>426</v>
      </c>
      <c r="B204" s="69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65" t="s">
        <v>430</v>
      </c>
      <c r="B206" s="66"/>
      <c r="C206" s="66"/>
      <c r="D206" s="67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68" t="s">
        <v>16</v>
      </c>
      <c r="B207" s="69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65" t="s">
        <v>433</v>
      </c>
      <c r="B209" s="66"/>
      <c r="C209" s="66"/>
      <c r="D209" s="67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68" t="s">
        <v>16</v>
      </c>
      <c r="B210" s="69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68" t="s">
        <v>439</v>
      </c>
      <c r="B213" s="69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68" t="s">
        <v>447</v>
      </c>
      <c r="B217" s="69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68" t="s">
        <v>453</v>
      </c>
      <c r="B222" s="69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68" t="s">
        <v>456</v>
      </c>
      <c r="B224" s="69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68" t="s">
        <v>460</v>
      </c>
      <c r="B227" s="69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68" t="s">
        <v>463</v>
      </c>
      <c r="B229" s="69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68" t="s">
        <v>465</v>
      </c>
      <c r="B231" s="69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65" t="s">
        <v>470</v>
      </c>
      <c r="B235" s="66"/>
      <c r="C235" s="66"/>
      <c r="D235" s="67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68" t="s">
        <v>471</v>
      </c>
      <c r="B236" s="69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68" t="s">
        <v>474</v>
      </c>
      <c r="B238" s="69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68" t="s">
        <v>477</v>
      </c>
      <c r="B240" s="69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68" t="s">
        <v>480</v>
      </c>
      <c r="B242" s="69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68" t="s">
        <v>483</v>
      </c>
      <c r="B244" s="69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65" t="s">
        <v>485</v>
      </c>
      <c r="B246" s="66"/>
      <c r="C246" s="66"/>
      <c r="D246" s="67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68" t="s">
        <v>486</v>
      </c>
      <c r="B247" s="69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68" t="s">
        <v>489</v>
      </c>
      <c r="B249" s="69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68" t="s">
        <v>492</v>
      </c>
      <c r="B251" s="69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68" t="s">
        <v>495</v>
      </c>
      <c r="B253" s="69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68" t="s">
        <v>503</v>
      </c>
      <c r="B257" s="69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65" t="s">
        <v>509</v>
      </c>
      <c r="B260" s="66"/>
      <c r="C260" s="66"/>
      <c r="D260" s="67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68" t="s">
        <v>16</v>
      </c>
      <c r="B261" s="69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68" t="s">
        <v>512</v>
      </c>
      <c r="B263" s="69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65" t="s">
        <v>514</v>
      </c>
      <c r="B265" s="66"/>
      <c r="C265" s="66"/>
      <c r="D265" s="67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68" t="s">
        <v>16</v>
      </c>
      <c r="B266" s="69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68" t="s">
        <v>527</v>
      </c>
      <c r="B273" s="69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68" t="s">
        <v>530</v>
      </c>
      <c r="B275" s="69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68" t="s">
        <v>534</v>
      </c>
      <c r="B277" s="69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68" t="s">
        <v>538</v>
      </c>
      <c r="B279" s="69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68" t="s">
        <v>541</v>
      </c>
      <c r="B281" s="69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65" t="s">
        <v>546</v>
      </c>
      <c r="B284" s="66"/>
      <c r="C284" s="66"/>
      <c r="D284" s="67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68" t="s">
        <v>547</v>
      </c>
      <c r="B285" s="69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68" t="s">
        <v>553</v>
      </c>
      <c r="B288" s="69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65" t="s">
        <v>556</v>
      </c>
      <c r="B290" s="66"/>
      <c r="C290" s="66"/>
      <c r="D290" s="67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68" t="s">
        <v>557</v>
      </c>
      <c r="B291" s="69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view="pageBreakPreview" zoomScaleNormal="90" zoomScaleSheetLayoutView="100" workbookViewId="0">
      <pane ySplit="2" topLeftCell="A10" activePane="bottomLeft" state="frozen"/>
      <selection pane="bottomLeft" activeCell="V16" sqref="V16"/>
    </sheetView>
  </sheetViews>
  <sheetFormatPr defaultRowHeight="18.75" x14ac:dyDescent="0.3"/>
  <cols>
    <col min="1" max="1" width="26.5703125" style="1" customWidth="1"/>
    <col min="2" max="2" width="20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9.7109375" style="27" customWidth="1"/>
    <col min="9" max="9" width="10.42578125" style="27" customWidth="1"/>
    <col min="10" max="10" width="13.5703125" style="27" bestFit="1" customWidth="1"/>
    <col min="11" max="11" width="6.42578125" style="27" hidden="1" customWidth="1"/>
    <col min="12" max="12" width="12.7109375" style="27" customWidth="1"/>
    <col min="13" max="13" width="12.28515625" style="27" hidden="1" customWidth="1"/>
    <col min="14" max="14" width="10.7109375" style="27" customWidth="1"/>
    <col min="15" max="15" width="14.42578125" style="27" hidden="1" customWidth="1"/>
    <col min="16" max="16" width="11.85546875" style="27" customWidth="1"/>
    <col min="17" max="17" width="10" style="27" customWidth="1"/>
    <col min="18" max="18" width="9.85546875" style="27" customWidth="1"/>
    <col min="19" max="19" width="9.140625" style="27"/>
    <col min="20" max="16384" width="9.140625" style="1"/>
  </cols>
  <sheetData>
    <row r="1" spans="1:19" ht="18.75" customHeight="1" x14ac:dyDescent="0.3">
      <c r="A1" s="79" t="s">
        <v>591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41" customFormat="1" ht="37.5" x14ac:dyDescent="0.3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598</v>
      </c>
      <c r="M2" s="42" t="s">
        <v>11</v>
      </c>
      <c r="N2" s="42" t="s">
        <v>12</v>
      </c>
      <c r="O2" s="42" t="s">
        <v>13</v>
      </c>
      <c r="P2" s="42" t="s">
        <v>599</v>
      </c>
      <c r="Q2" s="42" t="s">
        <v>596</v>
      </c>
      <c r="R2" s="42" t="s">
        <v>595</v>
      </c>
      <c r="S2" s="42" t="s">
        <v>600</v>
      </c>
    </row>
    <row r="3" spans="1:19" s="31" customFormat="1" ht="18.75" customHeight="1" x14ac:dyDescent="0.3">
      <c r="A3" s="73" t="s">
        <v>594</v>
      </c>
      <c r="B3" s="73"/>
      <c r="C3" s="62"/>
      <c r="D3" s="62"/>
      <c r="E3" s="62"/>
      <c r="F3" s="63"/>
      <c r="G3" s="63"/>
      <c r="H3" s="64">
        <f>SUM(H4:H28)</f>
        <v>242390</v>
      </c>
      <c r="I3" s="64">
        <f t="shared" ref="I3:S3" si="0">SUM(I4:I28)</f>
        <v>10740</v>
      </c>
      <c r="J3" s="64">
        <f t="shared" si="0"/>
        <v>253130</v>
      </c>
      <c r="K3" s="64">
        <f t="shared" si="0"/>
        <v>0</v>
      </c>
      <c r="L3" s="64">
        <f t="shared" ref="L3" si="1">SUM(L4:L28)</f>
        <v>3037560</v>
      </c>
      <c r="M3" s="64">
        <f t="shared" si="0"/>
        <v>253130</v>
      </c>
      <c r="N3" s="64">
        <f t="shared" si="0"/>
        <v>12664</v>
      </c>
      <c r="O3" s="64">
        <f t="shared" si="0"/>
        <v>3037560</v>
      </c>
      <c r="P3" s="64">
        <f t="shared" si="0"/>
        <v>151968</v>
      </c>
      <c r="Q3" s="64">
        <f t="shared" si="0"/>
        <v>8510</v>
      </c>
      <c r="R3" s="64">
        <f t="shared" si="0"/>
        <v>506.26</v>
      </c>
      <c r="S3" s="64">
        <f t="shared" si="0"/>
        <v>7593.8999999999987</v>
      </c>
    </row>
    <row r="4" spans="1:19" s="17" customFormat="1" ht="18.75" customHeight="1" x14ac:dyDescent="0.3">
      <c r="A4" s="83" t="s">
        <v>147</v>
      </c>
      <c r="B4" s="83" t="s">
        <v>148</v>
      </c>
      <c r="C4" s="83" t="s">
        <v>19</v>
      </c>
      <c r="D4" s="83" t="s">
        <v>149</v>
      </c>
      <c r="E4" s="83"/>
      <c r="F4" s="84" t="s">
        <v>150</v>
      </c>
      <c r="G4" s="84" t="s">
        <v>85</v>
      </c>
      <c r="H4" s="85">
        <v>7830</v>
      </c>
      <c r="I4" s="85">
        <v>0</v>
      </c>
      <c r="J4" s="85">
        <v>7830</v>
      </c>
      <c r="K4" s="85">
        <v>0</v>
      </c>
      <c r="L4" s="85">
        <v>93960</v>
      </c>
      <c r="M4" s="85">
        <v>7830</v>
      </c>
      <c r="N4" s="85">
        <v>392</v>
      </c>
      <c r="O4" s="85">
        <v>93960</v>
      </c>
      <c r="P4" s="85">
        <v>4704</v>
      </c>
      <c r="Q4" s="81">
        <f>IF(J4&gt;=10000,0,IF(J4+1000&lt;=10000,1000,10000-J4))</f>
        <v>1000</v>
      </c>
      <c r="R4" s="86">
        <f t="shared" ref="R4:R7" si="2">IF(Q4&lt;&gt;"",J4*0.2%,"")</f>
        <v>15.66</v>
      </c>
      <c r="S4" s="81">
        <f>J4*3%</f>
        <v>234.89999999999998</v>
      </c>
    </row>
    <row r="5" spans="1:19" s="11" customFormat="1" ht="18.75" customHeight="1" x14ac:dyDescent="0.3">
      <c r="A5" s="36" t="s">
        <v>151</v>
      </c>
      <c r="B5" s="36" t="s">
        <v>152</v>
      </c>
      <c r="C5" s="36" t="s">
        <v>19</v>
      </c>
      <c r="D5" s="36" t="s">
        <v>153</v>
      </c>
      <c r="E5" s="36"/>
      <c r="F5" s="37" t="s">
        <v>150</v>
      </c>
      <c r="G5" s="37" t="s">
        <v>23</v>
      </c>
      <c r="H5" s="44">
        <v>13620</v>
      </c>
      <c r="I5" s="44">
        <v>0</v>
      </c>
      <c r="J5" s="44">
        <v>13620</v>
      </c>
      <c r="K5" s="44">
        <v>0</v>
      </c>
      <c r="L5" s="44">
        <v>163440</v>
      </c>
      <c r="M5" s="44">
        <v>13620</v>
      </c>
      <c r="N5" s="44">
        <v>681</v>
      </c>
      <c r="O5" s="44">
        <v>163440</v>
      </c>
      <c r="P5" s="44">
        <v>8172</v>
      </c>
      <c r="Q5" s="45">
        <f t="shared" ref="Q5:Q28" si="3">IF(J5&gt;=10000,0,IF(J5+1000&lt;=10000,1000,10000-J5))</f>
        <v>0</v>
      </c>
      <c r="R5" s="46">
        <f t="shared" si="2"/>
        <v>27.240000000000002</v>
      </c>
      <c r="S5" s="46">
        <f>J5*3%</f>
        <v>408.59999999999997</v>
      </c>
    </row>
    <row r="6" spans="1:19" s="17" customFormat="1" ht="18.75" customHeight="1" x14ac:dyDescent="0.3">
      <c r="A6" s="38" t="s">
        <v>154</v>
      </c>
      <c r="B6" s="38" t="s">
        <v>155</v>
      </c>
      <c r="C6" s="38" t="s">
        <v>19</v>
      </c>
      <c r="D6" s="38" t="s">
        <v>153</v>
      </c>
      <c r="E6" s="38"/>
      <c r="F6" s="39" t="s">
        <v>150</v>
      </c>
      <c r="G6" s="39" t="s">
        <v>69</v>
      </c>
      <c r="H6" s="47">
        <v>7830</v>
      </c>
      <c r="I6" s="47">
        <v>0</v>
      </c>
      <c r="J6" s="47">
        <v>7830</v>
      </c>
      <c r="K6" s="47">
        <v>0</v>
      </c>
      <c r="L6" s="47">
        <v>93960</v>
      </c>
      <c r="M6" s="47">
        <v>7830</v>
      </c>
      <c r="N6" s="47">
        <v>392</v>
      </c>
      <c r="O6" s="47">
        <v>93960</v>
      </c>
      <c r="P6" s="47">
        <v>4704</v>
      </c>
      <c r="Q6" s="45">
        <f t="shared" si="3"/>
        <v>1000</v>
      </c>
      <c r="R6" s="46">
        <f t="shared" si="2"/>
        <v>15.66</v>
      </c>
      <c r="S6" s="46">
        <f t="shared" ref="S6:S27" si="4">J6*3%</f>
        <v>234.89999999999998</v>
      </c>
    </row>
    <row r="7" spans="1:19" s="11" customFormat="1" ht="18.75" customHeight="1" x14ac:dyDescent="0.3">
      <c r="A7" s="36" t="s">
        <v>156</v>
      </c>
      <c r="B7" s="36" t="s">
        <v>157</v>
      </c>
      <c r="C7" s="36" t="s">
        <v>19</v>
      </c>
      <c r="D7" s="36" t="s">
        <v>158</v>
      </c>
      <c r="E7" s="36"/>
      <c r="F7" s="37" t="s">
        <v>150</v>
      </c>
      <c r="G7" s="37" t="s">
        <v>28</v>
      </c>
      <c r="H7" s="44">
        <v>9400</v>
      </c>
      <c r="I7" s="44">
        <v>470</v>
      </c>
      <c r="J7" s="44">
        <v>9870</v>
      </c>
      <c r="K7" s="44">
        <v>0</v>
      </c>
      <c r="L7" s="44">
        <v>118440</v>
      </c>
      <c r="M7" s="44">
        <v>9870</v>
      </c>
      <c r="N7" s="44">
        <v>494</v>
      </c>
      <c r="O7" s="44">
        <v>118440</v>
      </c>
      <c r="P7" s="44">
        <v>5928</v>
      </c>
      <c r="Q7" s="45">
        <f t="shared" si="3"/>
        <v>130</v>
      </c>
      <c r="R7" s="46">
        <f t="shared" si="2"/>
        <v>19.740000000000002</v>
      </c>
      <c r="S7" s="46">
        <f t="shared" si="4"/>
        <v>296.09999999999997</v>
      </c>
    </row>
    <row r="8" spans="1:19" s="17" customFormat="1" ht="18.75" customHeight="1" x14ac:dyDescent="0.3">
      <c r="A8" s="38" t="s">
        <v>159</v>
      </c>
      <c r="B8" s="38" t="s">
        <v>160</v>
      </c>
      <c r="C8" s="38" t="s">
        <v>19</v>
      </c>
      <c r="D8" s="38" t="s">
        <v>161</v>
      </c>
      <c r="E8" s="38"/>
      <c r="F8" s="39" t="s">
        <v>150</v>
      </c>
      <c r="G8" s="39" t="s">
        <v>85</v>
      </c>
      <c r="H8" s="47">
        <v>8940</v>
      </c>
      <c r="I8" s="47">
        <v>450</v>
      </c>
      <c r="J8" s="47">
        <v>9390</v>
      </c>
      <c r="K8" s="47">
        <v>0</v>
      </c>
      <c r="L8" s="47">
        <v>112680</v>
      </c>
      <c r="M8" s="47">
        <v>9390</v>
      </c>
      <c r="N8" s="47">
        <v>470</v>
      </c>
      <c r="O8" s="47">
        <v>112680</v>
      </c>
      <c r="P8" s="47">
        <v>5640</v>
      </c>
      <c r="Q8" s="45">
        <f t="shared" si="3"/>
        <v>610</v>
      </c>
      <c r="R8" s="46">
        <f t="shared" ref="R8:R28" si="5">IF(Q8&lt;&gt;"",J8*0.2%,"")</f>
        <v>18.78</v>
      </c>
      <c r="S8" s="46">
        <f t="shared" si="4"/>
        <v>281.7</v>
      </c>
    </row>
    <row r="9" spans="1:19" s="11" customFormat="1" ht="18.75" customHeight="1" x14ac:dyDescent="0.3">
      <c r="A9" s="36" t="s">
        <v>162</v>
      </c>
      <c r="B9" s="36" t="s">
        <v>163</v>
      </c>
      <c r="C9" s="36" t="s">
        <v>19</v>
      </c>
      <c r="D9" s="36" t="s">
        <v>164</v>
      </c>
      <c r="E9" s="36"/>
      <c r="F9" s="37" t="s">
        <v>150</v>
      </c>
      <c r="G9" s="37" t="s">
        <v>85</v>
      </c>
      <c r="H9" s="44">
        <v>11200</v>
      </c>
      <c r="I9" s="44">
        <v>560</v>
      </c>
      <c r="J9" s="44">
        <v>11760</v>
      </c>
      <c r="K9" s="44">
        <v>0</v>
      </c>
      <c r="L9" s="44">
        <v>141120</v>
      </c>
      <c r="M9" s="44">
        <v>11760</v>
      </c>
      <c r="N9" s="44">
        <v>588</v>
      </c>
      <c r="O9" s="44">
        <v>141120</v>
      </c>
      <c r="P9" s="44">
        <v>7056</v>
      </c>
      <c r="Q9" s="45">
        <f t="shared" si="3"/>
        <v>0</v>
      </c>
      <c r="R9" s="46">
        <f t="shared" si="5"/>
        <v>23.52</v>
      </c>
      <c r="S9" s="46">
        <f t="shared" si="4"/>
        <v>352.8</v>
      </c>
    </row>
    <row r="10" spans="1:19" s="17" customFormat="1" ht="18.75" customHeight="1" x14ac:dyDescent="0.3">
      <c r="A10" s="38" t="s">
        <v>165</v>
      </c>
      <c r="B10" s="38" t="s">
        <v>166</v>
      </c>
      <c r="C10" s="38" t="s">
        <v>19</v>
      </c>
      <c r="D10" s="38" t="s">
        <v>167</v>
      </c>
      <c r="E10" s="38"/>
      <c r="F10" s="39" t="s">
        <v>150</v>
      </c>
      <c r="G10" s="39" t="s">
        <v>85</v>
      </c>
      <c r="H10" s="47">
        <v>10860</v>
      </c>
      <c r="I10" s="47">
        <v>550</v>
      </c>
      <c r="J10" s="47">
        <v>11410</v>
      </c>
      <c r="K10" s="47">
        <v>0</v>
      </c>
      <c r="L10" s="47">
        <v>136920</v>
      </c>
      <c r="M10" s="47">
        <v>11410</v>
      </c>
      <c r="N10" s="47">
        <v>571</v>
      </c>
      <c r="O10" s="47">
        <v>136920</v>
      </c>
      <c r="P10" s="47">
        <v>6852</v>
      </c>
      <c r="Q10" s="45">
        <f t="shared" si="3"/>
        <v>0</v>
      </c>
      <c r="R10" s="46">
        <f t="shared" si="5"/>
        <v>22.82</v>
      </c>
      <c r="S10" s="46">
        <f t="shared" si="4"/>
        <v>342.3</v>
      </c>
    </row>
    <row r="11" spans="1:19" s="11" customFormat="1" ht="18.75" customHeight="1" x14ac:dyDescent="0.3">
      <c r="A11" s="36" t="s">
        <v>168</v>
      </c>
      <c r="B11" s="36" t="s">
        <v>169</v>
      </c>
      <c r="C11" s="36" t="s">
        <v>19</v>
      </c>
      <c r="D11" s="36" t="s">
        <v>170</v>
      </c>
      <c r="E11" s="36"/>
      <c r="F11" s="37" t="s">
        <v>150</v>
      </c>
      <c r="G11" s="37" t="s">
        <v>85</v>
      </c>
      <c r="H11" s="44">
        <v>12950</v>
      </c>
      <c r="I11" s="44">
        <v>650</v>
      </c>
      <c r="J11" s="44">
        <v>13600</v>
      </c>
      <c r="K11" s="44">
        <v>0</v>
      </c>
      <c r="L11" s="44">
        <v>163200</v>
      </c>
      <c r="M11" s="44">
        <v>13600</v>
      </c>
      <c r="N11" s="44">
        <v>680</v>
      </c>
      <c r="O11" s="44">
        <v>163200</v>
      </c>
      <c r="P11" s="44">
        <v>8160</v>
      </c>
      <c r="Q11" s="45">
        <f t="shared" si="3"/>
        <v>0</v>
      </c>
      <c r="R11" s="46">
        <f t="shared" si="5"/>
        <v>27.2</v>
      </c>
      <c r="S11" s="46">
        <f t="shared" si="4"/>
        <v>408</v>
      </c>
    </row>
    <row r="12" spans="1:19" s="17" customFormat="1" ht="18.75" customHeight="1" x14ac:dyDescent="0.3">
      <c r="A12" s="38" t="s">
        <v>171</v>
      </c>
      <c r="B12" s="38" t="s">
        <v>155</v>
      </c>
      <c r="C12" s="38" t="s">
        <v>19</v>
      </c>
      <c r="D12" s="38" t="s">
        <v>172</v>
      </c>
      <c r="E12" s="38"/>
      <c r="F12" s="39" t="s">
        <v>150</v>
      </c>
      <c r="G12" s="39" t="s">
        <v>85</v>
      </c>
      <c r="H12" s="47">
        <v>9680</v>
      </c>
      <c r="I12" s="47">
        <v>490</v>
      </c>
      <c r="J12" s="47">
        <v>10170</v>
      </c>
      <c r="K12" s="47">
        <v>0</v>
      </c>
      <c r="L12" s="47">
        <v>122040</v>
      </c>
      <c r="M12" s="47">
        <v>10170</v>
      </c>
      <c r="N12" s="47">
        <v>509</v>
      </c>
      <c r="O12" s="47">
        <v>122040</v>
      </c>
      <c r="P12" s="47">
        <v>6108</v>
      </c>
      <c r="Q12" s="45">
        <f t="shared" si="3"/>
        <v>0</v>
      </c>
      <c r="R12" s="46">
        <f t="shared" si="5"/>
        <v>20.34</v>
      </c>
      <c r="S12" s="46">
        <f t="shared" si="4"/>
        <v>305.09999999999997</v>
      </c>
    </row>
    <row r="13" spans="1:19" s="11" customFormat="1" ht="18.75" customHeight="1" x14ac:dyDescent="0.3">
      <c r="A13" s="36" t="s">
        <v>173</v>
      </c>
      <c r="B13" s="36" t="s">
        <v>148</v>
      </c>
      <c r="C13" s="36" t="s">
        <v>19</v>
      </c>
      <c r="D13" s="36" t="s">
        <v>174</v>
      </c>
      <c r="E13" s="36"/>
      <c r="F13" s="37" t="s">
        <v>150</v>
      </c>
      <c r="G13" s="37" t="s">
        <v>85</v>
      </c>
      <c r="H13" s="44">
        <v>8940</v>
      </c>
      <c r="I13" s="44">
        <v>450</v>
      </c>
      <c r="J13" s="44">
        <v>9390</v>
      </c>
      <c r="K13" s="44">
        <v>0</v>
      </c>
      <c r="L13" s="44">
        <v>112680</v>
      </c>
      <c r="M13" s="44">
        <v>9390</v>
      </c>
      <c r="N13" s="44">
        <v>470</v>
      </c>
      <c r="O13" s="44">
        <v>112680</v>
      </c>
      <c r="P13" s="44">
        <v>5640</v>
      </c>
      <c r="Q13" s="45">
        <f t="shared" si="3"/>
        <v>610</v>
      </c>
      <c r="R13" s="46">
        <f t="shared" si="5"/>
        <v>18.78</v>
      </c>
      <c r="S13" s="46">
        <f t="shared" si="4"/>
        <v>281.7</v>
      </c>
    </row>
    <row r="14" spans="1:19" s="17" customFormat="1" ht="18.75" customHeight="1" x14ac:dyDescent="0.3">
      <c r="A14" s="38" t="s">
        <v>175</v>
      </c>
      <c r="B14" s="38" t="s">
        <v>176</v>
      </c>
      <c r="C14" s="38" t="s">
        <v>19</v>
      </c>
      <c r="D14" s="38" t="s">
        <v>177</v>
      </c>
      <c r="E14" s="38"/>
      <c r="F14" s="39" t="s">
        <v>150</v>
      </c>
      <c r="G14" s="39" t="s">
        <v>85</v>
      </c>
      <c r="H14" s="47">
        <v>8840</v>
      </c>
      <c r="I14" s="47">
        <v>450</v>
      </c>
      <c r="J14" s="47">
        <v>9290</v>
      </c>
      <c r="K14" s="47">
        <v>0</v>
      </c>
      <c r="L14" s="47">
        <v>111480</v>
      </c>
      <c r="M14" s="47">
        <v>9290</v>
      </c>
      <c r="N14" s="47">
        <v>465</v>
      </c>
      <c r="O14" s="47">
        <v>111480</v>
      </c>
      <c r="P14" s="47">
        <v>5580</v>
      </c>
      <c r="Q14" s="45">
        <f t="shared" si="3"/>
        <v>710</v>
      </c>
      <c r="R14" s="46">
        <f t="shared" si="5"/>
        <v>18.580000000000002</v>
      </c>
      <c r="S14" s="46">
        <f t="shared" si="4"/>
        <v>278.7</v>
      </c>
    </row>
    <row r="15" spans="1:19" s="11" customFormat="1" ht="18.75" customHeight="1" x14ac:dyDescent="0.3">
      <c r="A15" s="36" t="s">
        <v>178</v>
      </c>
      <c r="B15" s="36" t="s">
        <v>179</v>
      </c>
      <c r="C15" s="36" t="s">
        <v>19</v>
      </c>
      <c r="D15" s="36" t="s">
        <v>180</v>
      </c>
      <c r="E15" s="36"/>
      <c r="F15" s="37" t="s">
        <v>150</v>
      </c>
      <c r="G15" s="37" t="s">
        <v>85</v>
      </c>
      <c r="H15" s="44">
        <v>10460</v>
      </c>
      <c r="I15" s="44">
        <v>530</v>
      </c>
      <c r="J15" s="44">
        <v>10990</v>
      </c>
      <c r="K15" s="44">
        <v>0</v>
      </c>
      <c r="L15" s="44">
        <v>131880</v>
      </c>
      <c r="M15" s="44">
        <v>10990</v>
      </c>
      <c r="N15" s="44">
        <v>550</v>
      </c>
      <c r="O15" s="44">
        <v>131880</v>
      </c>
      <c r="P15" s="44">
        <v>6600</v>
      </c>
      <c r="Q15" s="45">
        <f t="shared" si="3"/>
        <v>0</v>
      </c>
      <c r="R15" s="46">
        <f t="shared" si="5"/>
        <v>21.98</v>
      </c>
      <c r="S15" s="46">
        <f t="shared" si="4"/>
        <v>329.7</v>
      </c>
    </row>
    <row r="16" spans="1:19" s="17" customFormat="1" ht="18.75" customHeight="1" x14ac:dyDescent="0.3">
      <c r="A16" s="38" t="s">
        <v>181</v>
      </c>
      <c r="B16" s="38" t="s">
        <v>179</v>
      </c>
      <c r="C16" s="38" t="s">
        <v>19</v>
      </c>
      <c r="D16" s="38" t="s">
        <v>182</v>
      </c>
      <c r="E16" s="38"/>
      <c r="F16" s="39" t="s">
        <v>150</v>
      </c>
      <c r="G16" s="39" t="s">
        <v>85</v>
      </c>
      <c r="H16" s="47">
        <v>9400</v>
      </c>
      <c r="I16" s="47">
        <v>470</v>
      </c>
      <c r="J16" s="47">
        <v>9870</v>
      </c>
      <c r="K16" s="47">
        <v>0</v>
      </c>
      <c r="L16" s="47">
        <v>118440</v>
      </c>
      <c r="M16" s="47">
        <v>9870</v>
      </c>
      <c r="N16" s="47">
        <v>494</v>
      </c>
      <c r="O16" s="47">
        <v>118440</v>
      </c>
      <c r="P16" s="47">
        <v>5928</v>
      </c>
      <c r="Q16" s="45">
        <f t="shared" si="3"/>
        <v>130</v>
      </c>
      <c r="R16" s="46">
        <f t="shared" si="5"/>
        <v>19.740000000000002</v>
      </c>
      <c r="S16" s="46">
        <f t="shared" si="4"/>
        <v>296.09999999999997</v>
      </c>
    </row>
    <row r="17" spans="1:19" s="11" customFormat="1" ht="18.75" customHeight="1" x14ac:dyDescent="0.3">
      <c r="A17" s="36" t="s">
        <v>183</v>
      </c>
      <c r="B17" s="36" t="s">
        <v>184</v>
      </c>
      <c r="C17" s="36" t="s">
        <v>19</v>
      </c>
      <c r="D17" s="36" t="s">
        <v>185</v>
      </c>
      <c r="E17" s="36"/>
      <c r="F17" s="37" t="s">
        <v>150</v>
      </c>
      <c r="G17" s="37" t="s">
        <v>85</v>
      </c>
      <c r="H17" s="44">
        <v>9980</v>
      </c>
      <c r="I17" s="44">
        <v>500</v>
      </c>
      <c r="J17" s="44">
        <v>10480</v>
      </c>
      <c r="K17" s="44">
        <v>0</v>
      </c>
      <c r="L17" s="44">
        <v>125760</v>
      </c>
      <c r="M17" s="44">
        <v>10480</v>
      </c>
      <c r="N17" s="44">
        <v>524</v>
      </c>
      <c r="O17" s="44">
        <v>125760</v>
      </c>
      <c r="P17" s="44">
        <v>6288</v>
      </c>
      <c r="Q17" s="45">
        <f t="shared" si="3"/>
        <v>0</v>
      </c>
      <c r="R17" s="46">
        <f t="shared" si="5"/>
        <v>20.96</v>
      </c>
      <c r="S17" s="46">
        <f t="shared" si="4"/>
        <v>314.39999999999998</v>
      </c>
    </row>
    <row r="18" spans="1:19" s="17" customFormat="1" ht="18.75" customHeight="1" x14ac:dyDescent="0.3">
      <c r="A18" s="38" t="s">
        <v>186</v>
      </c>
      <c r="B18" s="38" t="s">
        <v>184</v>
      </c>
      <c r="C18" s="38" t="s">
        <v>19</v>
      </c>
      <c r="D18" s="38" t="s">
        <v>187</v>
      </c>
      <c r="E18" s="38"/>
      <c r="F18" s="39" t="s">
        <v>150</v>
      </c>
      <c r="G18" s="39" t="s">
        <v>85</v>
      </c>
      <c r="H18" s="47">
        <v>9220</v>
      </c>
      <c r="I18" s="47">
        <v>470</v>
      </c>
      <c r="J18" s="47">
        <v>9690</v>
      </c>
      <c r="K18" s="47">
        <v>0</v>
      </c>
      <c r="L18" s="47">
        <v>116280</v>
      </c>
      <c r="M18" s="47">
        <v>9690</v>
      </c>
      <c r="N18" s="47">
        <v>485</v>
      </c>
      <c r="O18" s="47">
        <v>116280</v>
      </c>
      <c r="P18" s="47">
        <v>5820</v>
      </c>
      <c r="Q18" s="45">
        <f t="shared" si="3"/>
        <v>310</v>
      </c>
      <c r="R18" s="46">
        <f t="shared" si="5"/>
        <v>19.38</v>
      </c>
      <c r="S18" s="46">
        <f t="shared" si="4"/>
        <v>290.7</v>
      </c>
    </row>
    <row r="19" spans="1:19" s="11" customFormat="1" ht="18.75" customHeight="1" x14ac:dyDescent="0.3">
      <c r="A19" s="36" t="s">
        <v>188</v>
      </c>
      <c r="B19" s="36" t="s">
        <v>169</v>
      </c>
      <c r="C19" s="36" t="s">
        <v>19</v>
      </c>
      <c r="D19" s="36" t="s">
        <v>189</v>
      </c>
      <c r="E19" s="36"/>
      <c r="F19" s="37" t="s">
        <v>150</v>
      </c>
      <c r="G19" s="37" t="s">
        <v>85</v>
      </c>
      <c r="H19" s="44">
        <v>10710</v>
      </c>
      <c r="I19" s="44">
        <v>540</v>
      </c>
      <c r="J19" s="44">
        <v>11250</v>
      </c>
      <c r="K19" s="44">
        <v>0</v>
      </c>
      <c r="L19" s="44">
        <v>135000</v>
      </c>
      <c r="M19" s="44">
        <v>11250</v>
      </c>
      <c r="N19" s="44">
        <v>563</v>
      </c>
      <c r="O19" s="44">
        <v>135000</v>
      </c>
      <c r="P19" s="44">
        <v>6756</v>
      </c>
      <c r="Q19" s="45">
        <f t="shared" si="3"/>
        <v>0</v>
      </c>
      <c r="R19" s="46">
        <f t="shared" si="5"/>
        <v>22.5</v>
      </c>
      <c r="S19" s="46">
        <f t="shared" si="4"/>
        <v>337.5</v>
      </c>
    </row>
    <row r="20" spans="1:19" s="17" customFormat="1" ht="18.75" customHeight="1" x14ac:dyDescent="0.3">
      <c r="A20" s="38" t="s">
        <v>190</v>
      </c>
      <c r="B20" s="38" t="s">
        <v>191</v>
      </c>
      <c r="C20" s="38" t="s">
        <v>19</v>
      </c>
      <c r="D20" s="38" t="s">
        <v>192</v>
      </c>
      <c r="E20" s="38"/>
      <c r="F20" s="39" t="s">
        <v>150</v>
      </c>
      <c r="G20" s="39" t="s">
        <v>85</v>
      </c>
      <c r="H20" s="47">
        <v>9240</v>
      </c>
      <c r="I20" s="47">
        <v>470</v>
      </c>
      <c r="J20" s="47">
        <v>9710</v>
      </c>
      <c r="K20" s="47">
        <v>0</v>
      </c>
      <c r="L20" s="47">
        <v>116520</v>
      </c>
      <c r="M20" s="47">
        <v>9710</v>
      </c>
      <c r="N20" s="47">
        <v>486</v>
      </c>
      <c r="O20" s="47">
        <v>116520</v>
      </c>
      <c r="P20" s="47">
        <v>5832</v>
      </c>
      <c r="Q20" s="45">
        <f t="shared" si="3"/>
        <v>290</v>
      </c>
      <c r="R20" s="46">
        <f t="shared" si="5"/>
        <v>19.420000000000002</v>
      </c>
      <c r="S20" s="46">
        <f t="shared" si="4"/>
        <v>291.3</v>
      </c>
    </row>
    <row r="21" spans="1:19" s="11" customFormat="1" ht="18.75" customHeight="1" x14ac:dyDescent="0.3">
      <c r="A21" s="36" t="s">
        <v>193</v>
      </c>
      <c r="B21" s="36" t="s">
        <v>191</v>
      </c>
      <c r="C21" s="36" t="s">
        <v>19</v>
      </c>
      <c r="D21" s="36" t="s">
        <v>194</v>
      </c>
      <c r="E21" s="36"/>
      <c r="F21" s="37" t="s">
        <v>150</v>
      </c>
      <c r="G21" s="37" t="s">
        <v>85</v>
      </c>
      <c r="H21" s="44">
        <v>11120</v>
      </c>
      <c r="I21" s="44">
        <v>560</v>
      </c>
      <c r="J21" s="44">
        <v>11680</v>
      </c>
      <c r="K21" s="44">
        <v>0</v>
      </c>
      <c r="L21" s="44">
        <v>140160</v>
      </c>
      <c r="M21" s="44">
        <v>11680</v>
      </c>
      <c r="N21" s="44">
        <v>584</v>
      </c>
      <c r="O21" s="44">
        <v>140160</v>
      </c>
      <c r="P21" s="44">
        <v>7008</v>
      </c>
      <c r="Q21" s="45">
        <f t="shared" si="3"/>
        <v>0</v>
      </c>
      <c r="R21" s="46">
        <f t="shared" si="5"/>
        <v>23.36</v>
      </c>
      <c r="S21" s="46">
        <f t="shared" si="4"/>
        <v>350.4</v>
      </c>
    </row>
    <row r="22" spans="1:19" s="17" customFormat="1" ht="18.75" customHeight="1" x14ac:dyDescent="0.3">
      <c r="A22" s="38" t="s">
        <v>195</v>
      </c>
      <c r="B22" s="38" t="s">
        <v>196</v>
      </c>
      <c r="C22" s="38" t="s">
        <v>19</v>
      </c>
      <c r="D22" s="38" t="s">
        <v>197</v>
      </c>
      <c r="E22" s="38"/>
      <c r="F22" s="39" t="s">
        <v>150</v>
      </c>
      <c r="G22" s="39" t="s">
        <v>85</v>
      </c>
      <c r="H22" s="47">
        <v>8130</v>
      </c>
      <c r="I22" s="47">
        <v>410</v>
      </c>
      <c r="J22" s="47">
        <v>8540</v>
      </c>
      <c r="K22" s="47">
        <v>0</v>
      </c>
      <c r="L22" s="47">
        <v>102480</v>
      </c>
      <c r="M22" s="47">
        <v>8540</v>
      </c>
      <c r="N22" s="47">
        <v>427</v>
      </c>
      <c r="O22" s="47">
        <v>102480</v>
      </c>
      <c r="P22" s="47">
        <v>5124</v>
      </c>
      <c r="Q22" s="45">
        <f t="shared" si="3"/>
        <v>1000</v>
      </c>
      <c r="R22" s="46">
        <f t="shared" si="5"/>
        <v>17.080000000000002</v>
      </c>
      <c r="S22" s="46">
        <f t="shared" si="4"/>
        <v>256.2</v>
      </c>
    </row>
    <row r="23" spans="1:19" s="11" customFormat="1" ht="18.75" customHeight="1" x14ac:dyDescent="0.3">
      <c r="A23" s="36" t="s">
        <v>198</v>
      </c>
      <c r="B23" s="36" t="s">
        <v>199</v>
      </c>
      <c r="C23" s="36" t="s">
        <v>19</v>
      </c>
      <c r="D23" s="36" t="s">
        <v>200</v>
      </c>
      <c r="E23" s="36"/>
      <c r="F23" s="37" t="s">
        <v>150</v>
      </c>
      <c r="G23" s="37" t="s">
        <v>85</v>
      </c>
      <c r="H23" s="44">
        <v>8910</v>
      </c>
      <c r="I23" s="44">
        <v>450</v>
      </c>
      <c r="J23" s="44">
        <v>9360</v>
      </c>
      <c r="K23" s="44">
        <v>0</v>
      </c>
      <c r="L23" s="44">
        <v>112320</v>
      </c>
      <c r="M23" s="44">
        <v>9360</v>
      </c>
      <c r="N23" s="44">
        <v>468</v>
      </c>
      <c r="O23" s="44">
        <v>112320</v>
      </c>
      <c r="P23" s="44">
        <v>5616</v>
      </c>
      <c r="Q23" s="45">
        <f t="shared" si="3"/>
        <v>640</v>
      </c>
      <c r="R23" s="46">
        <f t="shared" si="5"/>
        <v>18.72</v>
      </c>
      <c r="S23" s="46">
        <f t="shared" si="4"/>
        <v>280.8</v>
      </c>
    </row>
    <row r="24" spans="1:19" s="17" customFormat="1" ht="18.75" customHeight="1" x14ac:dyDescent="0.3">
      <c r="A24" s="38" t="s">
        <v>201</v>
      </c>
      <c r="B24" s="38" t="s">
        <v>169</v>
      </c>
      <c r="C24" s="38" t="s">
        <v>19</v>
      </c>
      <c r="D24" s="38" t="s">
        <v>202</v>
      </c>
      <c r="E24" s="38"/>
      <c r="F24" s="39" t="s">
        <v>150</v>
      </c>
      <c r="G24" s="39" t="s">
        <v>85</v>
      </c>
      <c r="H24" s="47">
        <v>9280</v>
      </c>
      <c r="I24" s="47">
        <v>470</v>
      </c>
      <c r="J24" s="47">
        <v>9750</v>
      </c>
      <c r="K24" s="47">
        <v>0</v>
      </c>
      <c r="L24" s="47">
        <v>117000</v>
      </c>
      <c r="M24" s="47">
        <v>9750</v>
      </c>
      <c r="N24" s="47">
        <v>488</v>
      </c>
      <c r="O24" s="47">
        <v>117000</v>
      </c>
      <c r="P24" s="47">
        <v>5856</v>
      </c>
      <c r="Q24" s="45">
        <f t="shared" si="3"/>
        <v>250</v>
      </c>
      <c r="R24" s="46">
        <f t="shared" si="5"/>
        <v>19.5</v>
      </c>
      <c r="S24" s="46">
        <f t="shared" si="4"/>
        <v>292.5</v>
      </c>
    </row>
    <row r="25" spans="1:19" s="11" customFormat="1" ht="18.75" customHeight="1" x14ac:dyDescent="0.3">
      <c r="A25" s="36" t="s">
        <v>203</v>
      </c>
      <c r="B25" s="36" t="s">
        <v>179</v>
      </c>
      <c r="C25" s="36" t="s">
        <v>19</v>
      </c>
      <c r="D25" s="36" t="s">
        <v>204</v>
      </c>
      <c r="E25" s="36"/>
      <c r="F25" s="37" t="s">
        <v>150</v>
      </c>
      <c r="G25" s="37" t="s">
        <v>85</v>
      </c>
      <c r="H25" s="44">
        <v>9200</v>
      </c>
      <c r="I25" s="44">
        <v>460</v>
      </c>
      <c r="J25" s="44">
        <v>9660</v>
      </c>
      <c r="K25" s="44">
        <v>0</v>
      </c>
      <c r="L25" s="44">
        <v>115920</v>
      </c>
      <c r="M25" s="44">
        <v>9660</v>
      </c>
      <c r="N25" s="44">
        <v>483</v>
      </c>
      <c r="O25" s="44">
        <v>115920</v>
      </c>
      <c r="P25" s="44">
        <v>5796</v>
      </c>
      <c r="Q25" s="45">
        <f t="shared" si="3"/>
        <v>340</v>
      </c>
      <c r="R25" s="46">
        <f t="shared" si="5"/>
        <v>19.32</v>
      </c>
      <c r="S25" s="46">
        <f t="shared" si="4"/>
        <v>289.8</v>
      </c>
    </row>
    <row r="26" spans="1:19" s="17" customFormat="1" ht="18.75" customHeight="1" x14ac:dyDescent="0.3">
      <c r="A26" s="38" t="s">
        <v>205</v>
      </c>
      <c r="B26" s="38" t="s">
        <v>176</v>
      </c>
      <c r="C26" s="38" t="s">
        <v>19</v>
      </c>
      <c r="D26" s="38" t="s">
        <v>206</v>
      </c>
      <c r="E26" s="38"/>
      <c r="F26" s="39" t="s">
        <v>150</v>
      </c>
      <c r="G26" s="39" t="s">
        <v>85</v>
      </c>
      <c r="H26" s="47">
        <v>9380</v>
      </c>
      <c r="I26" s="47">
        <v>470</v>
      </c>
      <c r="J26" s="47">
        <v>9850</v>
      </c>
      <c r="K26" s="47">
        <v>0</v>
      </c>
      <c r="L26" s="47">
        <v>118200</v>
      </c>
      <c r="M26" s="47">
        <v>9850</v>
      </c>
      <c r="N26" s="47">
        <v>493</v>
      </c>
      <c r="O26" s="47">
        <v>118200</v>
      </c>
      <c r="P26" s="47">
        <v>5916</v>
      </c>
      <c r="Q26" s="45">
        <f t="shared" si="3"/>
        <v>150</v>
      </c>
      <c r="R26" s="46">
        <f t="shared" si="5"/>
        <v>19.7</v>
      </c>
      <c r="S26" s="46">
        <f t="shared" si="4"/>
        <v>295.5</v>
      </c>
    </row>
    <row r="27" spans="1:19" s="11" customFormat="1" ht="18.75" customHeight="1" x14ac:dyDescent="0.3">
      <c r="A27" s="36" t="s">
        <v>207</v>
      </c>
      <c r="B27" s="36" t="s">
        <v>148</v>
      </c>
      <c r="C27" s="36" t="s">
        <v>19</v>
      </c>
      <c r="D27" s="36" t="s">
        <v>208</v>
      </c>
      <c r="E27" s="36"/>
      <c r="F27" s="37" t="s">
        <v>150</v>
      </c>
      <c r="G27" s="37" t="s">
        <v>85</v>
      </c>
      <c r="H27" s="44">
        <v>8070</v>
      </c>
      <c r="I27" s="44">
        <v>410</v>
      </c>
      <c r="J27" s="44">
        <v>8480</v>
      </c>
      <c r="K27" s="44">
        <v>0</v>
      </c>
      <c r="L27" s="44">
        <v>101760</v>
      </c>
      <c r="M27" s="44">
        <v>8480</v>
      </c>
      <c r="N27" s="44">
        <v>424</v>
      </c>
      <c r="O27" s="44">
        <v>101760</v>
      </c>
      <c r="P27" s="44">
        <v>5088</v>
      </c>
      <c r="Q27" s="45">
        <f t="shared" si="3"/>
        <v>1000</v>
      </c>
      <c r="R27" s="46">
        <f t="shared" si="5"/>
        <v>16.96</v>
      </c>
      <c r="S27" s="46">
        <f t="shared" si="4"/>
        <v>254.39999999999998</v>
      </c>
    </row>
    <row r="28" spans="1:19" s="17" customFormat="1" ht="18.75" customHeight="1" x14ac:dyDescent="0.3">
      <c r="A28" s="87" t="s">
        <v>209</v>
      </c>
      <c r="B28" s="87" t="s">
        <v>176</v>
      </c>
      <c r="C28" s="87" t="s">
        <v>19</v>
      </c>
      <c r="D28" s="87" t="s">
        <v>210</v>
      </c>
      <c r="E28" s="87"/>
      <c r="F28" s="88" t="s">
        <v>150</v>
      </c>
      <c r="G28" s="88" t="s">
        <v>85</v>
      </c>
      <c r="H28" s="89">
        <v>9200</v>
      </c>
      <c r="I28" s="89">
        <v>460</v>
      </c>
      <c r="J28" s="89">
        <v>9660</v>
      </c>
      <c r="K28" s="89">
        <v>0</v>
      </c>
      <c r="L28" s="89">
        <v>115920</v>
      </c>
      <c r="M28" s="89">
        <v>9660</v>
      </c>
      <c r="N28" s="89">
        <v>483</v>
      </c>
      <c r="O28" s="89">
        <v>115920</v>
      </c>
      <c r="P28" s="89">
        <v>5796</v>
      </c>
      <c r="Q28" s="82">
        <f t="shared" si="3"/>
        <v>340</v>
      </c>
      <c r="R28" s="90">
        <f t="shared" si="5"/>
        <v>19.32</v>
      </c>
      <c r="S28" s="82">
        <f>J28*3%</f>
        <v>289.8</v>
      </c>
    </row>
  </sheetData>
  <mergeCells count="2">
    <mergeCell ref="A3:B3"/>
    <mergeCell ref="A1:S1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82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S6" sqref="S6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75" t="s">
        <v>591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s="41" customFormat="1" ht="37.700000000000003" customHeight="1" x14ac:dyDescent="0.3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  <c r="O2" s="42" t="s">
        <v>14</v>
      </c>
      <c r="P2" s="43" t="s">
        <v>593</v>
      </c>
      <c r="Q2" s="42" t="s">
        <v>595</v>
      </c>
    </row>
    <row r="3" spans="1:17" ht="18.75" customHeight="1" x14ac:dyDescent="0.3">
      <c r="A3" s="74" t="s">
        <v>376</v>
      </c>
      <c r="B3" s="74"/>
      <c r="C3" s="74"/>
      <c r="D3" s="74"/>
      <c r="E3" s="50"/>
      <c r="F3" s="51"/>
      <c r="G3" s="51"/>
      <c r="H3" s="57">
        <f>SUM(H4,H8,H12,H14,H16)</f>
        <v>172660</v>
      </c>
      <c r="I3" s="57">
        <f t="shared" ref="I3:Q3" si="0">SUM(I4,I8,I12,I14,I16)</f>
        <v>8710</v>
      </c>
      <c r="J3" s="57">
        <f t="shared" si="0"/>
        <v>181370</v>
      </c>
      <c r="K3" s="57">
        <f t="shared" si="0"/>
        <v>0</v>
      </c>
      <c r="L3" s="57">
        <f t="shared" si="0"/>
        <v>181370</v>
      </c>
      <c r="M3" s="57">
        <f t="shared" si="0"/>
        <v>9074</v>
      </c>
      <c r="N3" s="57">
        <f t="shared" si="0"/>
        <v>2090580</v>
      </c>
      <c r="O3" s="57">
        <f t="shared" si="0"/>
        <v>104592</v>
      </c>
      <c r="P3" s="52">
        <f t="shared" si="0"/>
        <v>4260</v>
      </c>
      <c r="Q3" s="52">
        <f t="shared" si="0"/>
        <v>362.74</v>
      </c>
    </row>
    <row r="4" spans="1:17" ht="18.75" customHeight="1" x14ac:dyDescent="0.3">
      <c r="A4" s="78" t="s">
        <v>16</v>
      </c>
      <c r="B4" s="78"/>
      <c r="C4" s="50"/>
      <c r="D4" s="50"/>
      <c r="E4" s="50"/>
      <c r="F4" s="51"/>
      <c r="G4" s="51"/>
      <c r="H4" s="58">
        <f>SUM(H5:H7)</f>
        <v>30230</v>
      </c>
      <c r="I4" s="58">
        <f t="shared" ref="I4:Q4" si="1">SUM(I5:I7)</f>
        <v>1530</v>
      </c>
      <c r="J4" s="58">
        <f t="shared" si="1"/>
        <v>31760</v>
      </c>
      <c r="K4" s="58">
        <f t="shared" si="1"/>
        <v>0</v>
      </c>
      <c r="L4" s="58">
        <f t="shared" si="1"/>
        <v>31760</v>
      </c>
      <c r="M4" s="58">
        <f t="shared" si="1"/>
        <v>1589</v>
      </c>
      <c r="N4" s="58">
        <f t="shared" si="1"/>
        <v>381120</v>
      </c>
      <c r="O4" s="58">
        <f t="shared" si="1"/>
        <v>19068</v>
      </c>
      <c r="P4" s="56">
        <f t="shared" si="1"/>
        <v>1500</v>
      </c>
      <c r="Q4" s="56">
        <f t="shared" si="1"/>
        <v>63.519999999999996</v>
      </c>
    </row>
    <row r="5" spans="1:17" s="11" customFormat="1" ht="18.75" customHeight="1" x14ac:dyDescent="0.3">
      <c r="A5" s="32" t="s">
        <v>377</v>
      </c>
      <c r="B5" s="32" t="s">
        <v>36</v>
      </c>
      <c r="C5" s="32" t="s">
        <v>19</v>
      </c>
      <c r="D5" s="32" t="s">
        <v>378</v>
      </c>
      <c r="E5" s="32" t="s">
        <v>21</v>
      </c>
      <c r="F5" s="33" t="s">
        <v>22</v>
      </c>
      <c r="G5" s="33" t="s">
        <v>379</v>
      </c>
      <c r="H5" s="59">
        <v>12260</v>
      </c>
      <c r="I5" s="59">
        <v>620</v>
      </c>
      <c r="J5" s="59">
        <v>12880</v>
      </c>
      <c r="K5" s="59">
        <v>0</v>
      </c>
      <c r="L5" s="59">
        <v>12880</v>
      </c>
      <c r="M5" s="59">
        <v>644</v>
      </c>
      <c r="N5" s="59">
        <v>154560</v>
      </c>
      <c r="O5" s="59">
        <v>7728</v>
      </c>
      <c r="P5" s="48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48">
        <f t="shared" ref="Q5:Q21" si="3">IF(P5&lt;&gt;"",J5*0.2%,"")</f>
        <v>25.76</v>
      </c>
    </row>
    <row r="6" spans="1:17" s="17" customFormat="1" ht="18.75" customHeight="1" x14ac:dyDescent="0.3">
      <c r="A6" s="34" t="s">
        <v>380</v>
      </c>
      <c r="B6" s="34" t="s">
        <v>36</v>
      </c>
      <c r="C6" s="34" t="s">
        <v>19</v>
      </c>
      <c r="D6" s="34" t="s">
        <v>381</v>
      </c>
      <c r="E6" s="34" t="s">
        <v>21</v>
      </c>
      <c r="F6" s="35" t="s">
        <v>22</v>
      </c>
      <c r="G6" s="35" t="s">
        <v>85</v>
      </c>
      <c r="H6" s="60">
        <v>7830</v>
      </c>
      <c r="I6" s="60">
        <v>400</v>
      </c>
      <c r="J6" s="60">
        <v>8230</v>
      </c>
      <c r="K6" s="60">
        <v>0</v>
      </c>
      <c r="L6" s="60">
        <v>8230</v>
      </c>
      <c r="M6" s="60">
        <v>412</v>
      </c>
      <c r="N6" s="60">
        <v>98760</v>
      </c>
      <c r="O6" s="60">
        <v>4944</v>
      </c>
      <c r="P6" s="49">
        <f t="shared" si="2"/>
        <v>1500</v>
      </c>
      <c r="Q6" s="48">
        <f t="shared" si="3"/>
        <v>16.46</v>
      </c>
    </row>
    <row r="7" spans="1:17" s="11" customFormat="1" ht="18.75" customHeight="1" x14ac:dyDescent="0.3">
      <c r="A7" s="32" t="s">
        <v>382</v>
      </c>
      <c r="B7" s="32" t="s">
        <v>36</v>
      </c>
      <c r="C7" s="32" t="s">
        <v>19</v>
      </c>
      <c r="D7" s="32" t="s">
        <v>383</v>
      </c>
      <c r="E7" s="32" t="s">
        <v>21</v>
      </c>
      <c r="F7" s="33" t="s">
        <v>22</v>
      </c>
      <c r="G7" s="33" t="s">
        <v>38</v>
      </c>
      <c r="H7" s="59">
        <v>10140</v>
      </c>
      <c r="I7" s="59">
        <v>510</v>
      </c>
      <c r="J7" s="59">
        <v>10650</v>
      </c>
      <c r="K7" s="59">
        <v>0</v>
      </c>
      <c r="L7" s="59">
        <v>10650</v>
      </c>
      <c r="M7" s="59">
        <v>533</v>
      </c>
      <c r="N7" s="59">
        <v>127800</v>
      </c>
      <c r="O7" s="59">
        <v>6396</v>
      </c>
      <c r="P7" s="48">
        <f t="shared" si="2"/>
        <v>0</v>
      </c>
      <c r="Q7" s="48">
        <f t="shared" si="3"/>
        <v>21.3</v>
      </c>
    </row>
    <row r="8" spans="1:17" ht="18.75" customHeight="1" x14ac:dyDescent="0.3">
      <c r="A8" s="78" t="s">
        <v>384</v>
      </c>
      <c r="B8" s="78"/>
      <c r="C8" s="50"/>
      <c r="D8" s="50"/>
      <c r="E8" s="50"/>
      <c r="F8" s="51"/>
      <c r="G8" s="51"/>
      <c r="H8" s="58">
        <f>SUM(H9:H11)</f>
        <v>42210</v>
      </c>
      <c r="I8" s="58">
        <f t="shared" ref="I8:Q8" si="4">SUM(I9:I11)</f>
        <v>2130</v>
      </c>
      <c r="J8" s="58">
        <f t="shared" si="4"/>
        <v>44340</v>
      </c>
      <c r="K8" s="58">
        <f t="shared" si="4"/>
        <v>0</v>
      </c>
      <c r="L8" s="58">
        <f t="shared" si="4"/>
        <v>44340</v>
      </c>
      <c r="M8" s="58">
        <f t="shared" si="4"/>
        <v>2218</v>
      </c>
      <c r="N8" s="58">
        <f t="shared" si="4"/>
        <v>532080</v>
      </c>
      <c r="O8" s="58">
        <f t="shared" si="4"/>
        <v>26616</v>
      </c>
      <c r="P8" s="56">
        <f t="shared" si="4"/>
        <v>690</v>
      </c>
      <c r="Q8" s="56">
        <f t="shared" si="4"/>
        <v>88.68</v>
      </c>
    </row>
    <row r="9" spans="1:17" s="17" customFormat="1" ht="18.75" customHeight="1" x14ac:dyDescent="0.3">
      <c r="A9" s="34" t="s">
        <v>385</v>
      </c>
      <c r="B9" s="34" t="s">
        <v>358</v>
      </c>
      <c r="C9" s="34" t="s">
        <v>19</v>
      </c>
      <c r="D9" s="34" t="s">
        <v>386</v>
      </c>
      <c r="E9" s="34" t="s">
        <v>21</v>
      </c>
      <c r="F9" s="35" t="s">
        <v>22</v>
      </c>
      <c r="G9" s="35" t="s">
        <v>23</v>
      </c>
      <c r="H9" s="60">
        <v>14280</v>
      </c>
      <c r="I9" s="60">
        <v>720</v>
      </c>
      <c r="J9" s="60">
        <v>15000</v>
      </c>
      <c r="K9" s="60">
        <v>0</v>
      </c>
      <c r="L9" s="60">
        <v>15000</v>
      </c>
      <c r="M9" s="60">
        <v>750</v>
      </c>
      <c r="N9" s="60">
        <v>180000</v>
      </c>
      <c r="O9" s="60">
        <v>9000</v>
      </c>
      <c r="P9" s="49">
        <f t="shared" si="2"/>
        <v>0</v>
      </c>
      <c r="Q9" s="48">
        <f t="shared" si="3"/>
        <v>30</v>
      </c>
    </row>
    <row r="10" spans="1:17" s="11" customFormat="1" ht="18.75" customHeight="1" x14ac:dyDescent="0.3">
      <c r="A10" s="32" t="s">
        <v>387</v>
      </c>
      <c r="B10" s="32" t="s">
        <v>18</v>
      </c>
      <c r="C10" s="32" t="s">
        <v>19</v>
      </c>
      <c r="D10" s="32" t="s">
        <v>388</v>
      </c>
      <c r="E10" s="32" t="s">
        <v>21</v>
      </c>
      <c r="F10" s="33" t="s">
        <v>22</v>
      </c>
      <c r="G10" s="33" t="s">
        <v>23</v>
      </c>
      <c r="H10" s="59">
        <v>14310</v>
      </c>
      <c r="I10" s="59">
        <v>720</v>
      </c>
      <c r="J10" s="59">
        <v>15030</v>
      </c>
      <c r="K10" s="59">
        <v>0</v>
      </c>
      <c r="L10" s="59">
        <v>15030</v>
      </c>
      <c r="M10" s="59">
        <v>752</v>
      </c>
      <c r="N10" s="59">
        <v>180360</v>
      </c>
      <c r="O10" s="59">
        <v>9024</v>
      </c>
      <c r="P10" s="48">
        <f t="shared" si="2"/>
        <v>0</v>
      </c>
      <c r="Q10" s="48">
        <f t="shared" si="3"/>
        <v>30.060000000000002</v>
      </c>
    </row>
    <row r="11" spans="1:17" s="17" customFormat="1" ht="18.75" customHeight="1" x14ac:dyDescent="0.3">
      <c r="A11" s="34" t="s">
        <v>389</v>
      </c>
      <c r="B11" s="34" t="s">
        <v>358</v>
      </c>
      <c r="C11" s="34" t="s">
        <v>19</v>
      </c>
      <c r="D11" s="34" t="s">
        <v>390</v>
      </c>
      <c r="E11" s="34" t="s">
        <v>21</v>
      </c>
      <c r="F11" s="35" t="s">
        <v>22</v>
      </c>
      <c r="G11" s="35" t="s">
        <v>23</v>
      </c>
      <c r="H11" s="60">
        <v>13620</v>
      </c>
      <c r="I11" s="60">
        <v>690</v>
      </c>
      <c r="J11" s="60">
        <v>14310</v>
      </c>
      <c r="K11" s="60">
        <v>0</v>
      </c>
      <c r="L11" s="60">
        <v>14310</v>
      </c>
      <c r="M11" s="60">
        <v>716</v>
      </c>
      <c r="N11" s="60">
        <v>171720</v>
      </c>
      <c r="O11" s="60">
        <v>8592</v>
      </c>
      <c r="P11" s="49">
        <f t="shared" si="2"/>
        <v>690</v>
      </c>
      <c r="Q11" s="48">
        <f t="shared" si="3"/>
        <v>28.62</v>
      </c>
    </row>
    <row r="12" spans="1:17" ht="18.75" customHeight="1" x14ac:dyDescent="0.3">
      <c r="A12" s="78" t="s">
        <v>391</v>
      </c>
      <c r="B12" s="78"/>
      <c r="C12" s="50"/>
      <c r="D12" s="50"/>
      <c r="E12" s="50"/>
      <c r="F12" s="51"/>
      <c r="G12" s="51"/>
      <c r="H12" s="61">
        <f>H13</f>
        <v>14310</v>
      </c>
      <c r="I12" s="61">
        <f t="shared" ref="I12:Q12" si="5">I13</f>
        <v>720</v>
      </c>
      <c r="J12" s="61">
        <f t="shared" si="5"/>
        <v>15030</v>
      </c>
      <c r="K12" s="61">
        <f t="shared" si="5"/>
        <v>0</v>
      </c>
      <c r="L12" s="61">
        <f t="shared" si="5"/>
        <v>15030</v>
      </c>
      <c r="M12" s="61">
        <f t="shared" si="5"/>
        <v>752</v>
      </c>
      <c r="N12" s="61">
        <f t="shared" si="5"/>
        <v>180360</v>
      </c>
      <c r="O12" s="61">
        <f t="shared" si="5"/>
        <v>9024</v>
      </c>
      <c r="P12" s="54">
        <f t="shared" si="5"/>
        <v>0</v>
      </c>
      <c r="Q12" s="54">
        <f t="shared" si="5"/>
        <v>30.060000000000002</v>
      </c>
    </row>
    <row r="13" spans="1:17" s="11" customFormat="1" ht="18.75" customHeight="1" x14ac:dyDescent="0.3">
      <c r="A13" s="32" t="s">
        <v>392</v>
      </c>
      <c r="B13" s="32" t="s">
        <v>358</v>
      </c>
      <c r="C13" s="32" t="s">
        <v>19</v>
      </c>
      <c r="D13" s="32" t="s">
        <v>393</v>
      </c>
      <c r="E13" s="32" t="s">
        <v>21</v>
      </c>
      <c r="F13" s="33" t="s">
        <v>22</v>
      </c>
      <c r="G13" s="33" t="s">
        <v>23</v>
      </c>
      <c r="H13" s="59">
        <v>14310</v>
      </c>
      <c r="I13" s="59">
        <v>720</v>
      </c>
      <c r="J13" s="59">
        <v>15030</v>
      </c>
      <c r="K13" s="59">
        <v>0</v>
      </c>
      <c r="L13" s="59">
        <v>15030</v>
      </c>
      <c r="M13" s="59">
        <v>752</v>
      </c>
      <c r="N13" s="59">
        <v>180360</v>
      </c>
      <c r="O13" s="59">
        <v>9024</v>
      </c>
      <c r="P13" s="48">
        <f t="shared" si="2"/>
        <v>0</v>
      </c>
      <c r="Q13" s="48">
        <f t="shared" si="3"/>
        <v>30.060000000000002</v>
      </c>
    </row>
    <row r="14" spans="1:17" ht="18.75" customHeight="1" x14ac:dyDescent="0.3">
      <c r="A14" s="78" t="s">
        <v>394</v>
      </c>
      <c r="B14" s="78"/>
      <c r="C14" s="50"/>
      <c r="D14" s="50"/>
      <c r="E14" s="50"/>
      <c r="F14" s="51"/>
      <c r="G14" s="51"/>
      <c r="H14" s="61">
        <f>H15</f>
        <v>13620</v>
      </c>
      <c r="I14" s="61">
        <f t="shared" ref="I14:Q14" si="6">I15</f>
        <v>690</v>
      </c>
      <c r="J14" s="61">
        <f t="shared" si="6"/>
        <v>14310</v>
      </c>
      <c r="K14" s="61">
        <f t="shared" si="6"/>
        <v>0</v>
      </c>
      <c r="L14" s="61">
        <f t="shared" si="6"/>
        <v>14310</v>
      </c>
      <c r="M14" s="61">
        <f t="shared" si="6"/>
        <v>716</v>
      </c>
      <c r="N14" s="61">
        <f t="shared" si="6"/>
        <v>171720</v>
      </c>
      <c r="O14" s="61">
        <f t="shared" si="6"/>
        <v>8592</v>
      </c>
      <c r="P14" s="54">
        <f t="shared" si="6"/>
        <v>690</v>
      </c>
      <c r="Q14" s="54">
        <f t="shared" si="6"/>
        <v>28.62</v>
      </c>
    </row>
    <row r="15" spans="1:17" s="17" customFormat="1" ht="18.75" customHeight="1" x14ac:dyDescent="0.3">
      <c r="A15" s="34" t="s">
        <v>395</v>
      </c>
      <c r="B15" s="34" t="s">
        <v>396</v>
      </c>
      <c r="C15" s="34" t="s">
        <v>19</v>
      </c>
      <c r="D15" s="34" t="s">
        <v>397</v>
      </c>
      <c r="E15" s="34" t="s">
        <v>21</v>
      </c>
      <c r="F15" s="35" t="s">
        <v>22</v>
      </c>
      <c r="G15" s="35" t="s">
        <v>23</v>
      </c>
      <c r="H15" s="60">
        <v>13620</v>
      </c>
      <c r="I15" s="60">
        <v>690</v>
      </c>
      <c r="J15" s="60">
        <v>14310</v>
      </c>
      <c r="K15" s="60">
        <v>0</v>
      </c>
      <c r="L15" s="60">
        <v>14310</v>
      </c>
      <c r="M15" s="60">
        <v>716</v>
      </c>
      <c r="N15" s="60">
        <v>171720</v>
      </c>
      <c r="O15" s="60">
        <v>8592</v>
      </c>
      <c r="P15" s="49">
        <f t="shared" si="2"/>
        <v>690</v>
      </c>
      <c r="Q15" s="48">
        <f t="shared" si="3"/>
        <v>28.62</v>
      </c>
    </row>
    <row r="16" spans="1:17" s="31" customFormat="1" ht="18.75" customHeight="1" x14ac:dyDescent="0.3">
      <c r="A16" s="74" t="s">
        <v>597</v>
      </c>
      <c r="B16" s="74"/>
      <c r="C16" s="55"/>
      <c r="D16" s="55"/>
      <c r="E16" s="55"/>
      <c r="F16" s="53"/>
      <c r="G16" s="53"/>
      <c r="H16" s="58">
        <f>SUM(H17:H21)</f>
        <v>72290</v>
      </c>
      <c r="I16" s="58">
        <f t="shared" ref="I16:Q16" si="7">SUM(I17:I21)</f>
        <v>3640</v>
      </c>
      <c r="J16" s="58">
        <f t="shared" si="7"/>
        <v>75930</v>
      </c>
      <c r="K16" s="58">
        <f t="shared" si="7"/>
        <v>0</v>
      </c>
      <c r="L16" s="58">
        <f t="shared" si="7"/>
        <v>75930</v>
      </c>
      <c r="M16" s="58">
        <f t="shared" si="7"/>
        <v>3799</v>
      </c>
      <c r="N16" s="58">
        <f t="shared" si="7"/>
        <v>825300</v>
      </c>
      <c r="O16" s="58">
        <f t="shared" si="7"/>
        <v>41292</v>
      </c>
      <c r="P16" s="56">
        <f t="shared" si="7"/>
        <v>1380</v>
      </c>
      <c r="Q16" s="56">
        <f t="shared" si="7"/>
        <v>151.86000000000001</v>
      </c>
    </row>
    <row r="17" spans="1:17" s="11" customFormat="1" ht="18.75" customHeight="1" x14ac:dyDescent="0.3">
      <c r="A17" s="32" t="s">
        <v>399</v>
      </c>
      <c r="B17" s="32" t="s">
        <v>400</v>
      </c>
      <c r="C17" s="32" t="s">
        <v>19</v>
      </c>
      <c r="D17" s="32" t="s">
        <v>401</v>
      </c>
      <c r="E17" s="32" t="s">
        <v>21</v>
      </c>
      <c r="F17" s="33" t="s">
        <v>22</v>
      </c>
      <c r="G17" s="33" t="s">
        <v>23</v>
      </c>
      <c r="H17" s="59">
        <v>13620</v>
      </c>
      <c r="I17" s="59">
        <v>690</v>
      </c>
      <c r="J17" s="59">
        <v>14310</v>
      </c>
      <c r="K17" s="59">
        <v>0</v>
      </c>
      <c r="L17" s="59">
        <v>14310</v>
      </c>
      <c r="M17" s="59">
        <v>716</v>
      </c>
      <c r="N17" s="59">
        <v>171720</v>
      </c>
      <c r="O17" s="59">
        <v>8592</v>
      </c>
      <c r="P17" s="48">
        <f t="shared" si="2"/>
        <v>690</v>
      </c>
      <c r="Q17" s="48">
        <f t="shared" si="3"/>
        <v>28.62</v>
      </c>
    </row>
    <row r="18" spans="1:17" s="17" customFormat="1" ht="18.75" customHeight="1" x14ac:dyDescent="0.3">
      <c r="A18" s="34" t="s">
        <v>402</v>
      </c>
      <c r="B18" s="34" t="s">
        <v>403</v>
      </c>
      <c r="C18" s="34" t="s">
        <v>19</v>
      </c>
      <c r="D18" s="34" t="s">
        <v>404</v>
      </c>
      <c r="E18" s="34" t="s">
        <v>21</v>
      </c>
      <c r="F18" s="35" t="s">
        <v>22</v>
      </c>
      <c r="G18" s="35" t="s">
        <v>23</v>
      </c>
      <c r="H18" s="60">
        <v>14940</v>
      </c>
      <c r="I18" s="60">
        <v>750</v>
      </c>
      <c r="J18" s="60">
        <v>15690</v>
      </c>
      <c r="K18" s="60">
        <v>0</v>
      </c>
      <c r="L18" s="60">
        <v>15690</v>
      </c>
      <c r="M18" s="60">
        <v>785</v>
      </c>
      <c r="N18" s="60">
        <v>188280</v>
      </c>
      <c r="O18" s="60">
        <v>9420</v>
      </c>
      <c r="P18" s="49">
        <f t="shared" si="2"/>
        <v>0</v>
      </c>
      <c r="Q18" s="48">
        <f t="shared" si="3"/>
        <v>31.38</v>
      </c>
    </row>
    <row r="19" spans="1:17" s="11" customFormat="1" ht="18.75" customHeight="1" x14ac:dyDescent="0.3">
      <c r="A19" s="32" t="s">
        <v>405</v>
      </c>
      <c r="B19" s="32" t="s">
        <v>406</v>
      </c>
      <c r="C19" s="32" t="s">
        <v>19</v>
      </c>
      <c r="D19" s="32" t="s">
        <v>407</v>
      </c>
      <c r="E19" s="32" t="s">
        <v>21</v>
      </c>
      <c r="F19" s="33" t="s">
        <v>22</v>
      </c>
      <c r="G19" s="33" t="s">
        <v>23</v>
      </c>
      <c r="H19" s="59">
        <v>15800</v>
      </c>
      <c r="I19" s="59">
        <v>790</v>
      </c>
      <c r="J19" s="59">
        <v>16590</v>
      </c>
      <c r="K19" s="59">
        <v>0</v>
      </c>
      <c r="L19" s="59">
        <v>16590</v>
      </c>
      <c r="M19" s="59">
        <v>830</v>
      </c>
      <c r="N19" s="59">
        <v>199080</v>
      </c>
      <c r="O19" s="59">
        <v>9960</v>
      </c>
      <c r="P19" s="48">
        <f t="shared" si="2"/>
        <v>0</v>
      </c>
      <c r="Q19" s="48">
        <f t="shared" si="3"/>
        <v>33.18</v>
      </c>
    </row>
    <row r="20" spans="1:17" s="17" customFormat="1" ht="18.75" customHeight="1" x14ac:dyDescent="0.3">
      <c r="A20" s="34" t="s">
        <v>408</v>
      </c>
      <c r="B20" s="34" t="s">
        <v>403</v>
      </c>
      <c r="C20" s="34" t="s">
        <v>19</v>
      </c>
      <c r="D20" s="34" t="s">
        <v>409</v>
      </c>
      <c r="E20" s="34" t="s">
        <v>21</v>
      </c>
      <c r="F20" s="35" t="s">
        <v>22</v>
      </c>
      <c r="G20" s="35" t="s">
        <v>23</v>
      </c>
      <c r="H20" s="60">
        <v>14310</v>
      </c>
      <c r="I20" s="60">
        <v>720</v>
      </c>
      <c r="J20" s="60">
        <v>15030</v>
      </c>
      <c r="K20" s="60">
        <v>0</v>
      </c>
      <c r="L20" s="60">
        <v>15030</v>
      </c>
      <c r="M20" s="60">
        <v>752</v>
      </c>
      <c r="N20" s="60">
        <v>180360</v>
      </c>
      <c r="O20" s="60">
        <v>9024</v>
      </c>
      <c r="P20" s="49">
        <f t="shared" si="2"/>
        <v>0</v>
      </c>
      <c r="Q20" s="48">
        <f t="shared" si="3"/>
        <v>30.060000000000002</v>
      </c>
    </row>
    <row r="21" spans="1:17" s="11" customFormat="1" ht="18.75" customHeight="1" x14ac:dyDescent="0.3">
      <c r="A21" s="32" t="s">
        <v>410</v>
      </c>
      <c r="B21" s="32" t="s">
        <v>411</v>
      </c>
      <c r="C21" s="32" t="s">
        <v>19</v>
      </c>
      <c r="D21" s="32" t="s">
        <v>412</v>
      </c>
      <c r="E21" s="32" t="s">
        <v>21</v>
      </c>
      <c r="F21" s="33" t="s">
        <v>22</v>
      </c>
      <c r="G21" s="33" t="s">
        <v>23</v>
      </c>
      <c r="H21" s="59">
        <v>13620</v>
      </c>
      <c r="I21" s="59">
        <v>690</v>
      </c>
      <c r="J21" s="59">
        <v>14310</v>
      </c>
      <c r="K21" s="59">
        <v>0</v>
      </c>
      <c r="L21" s="59">
        <v>14310</v>
      </c>
      <c r="M21" s="59">
        <v>716</v>
      </c>
      <c r="N21" s="59">
        <v>85860</v>
      </c>
      <c r="O21" s="59">
        <v>4296</v>
      </c>
      <c r="P21" s="48">
        <f t="shared" si="2"/>
        <v>690</v>
      </c>
      <c r="Q21" s="48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159" activePane="bottomLeft" state="frozen"/>
      <selection pane="bottomLeft" activeCell="B96" sqref="B96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70" t="s">
        <v>591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65" t="s">
        <v>15</v>
      </c>
      <c r="B3" s="66"/>
      <c r="C3" s="66"/>
      <c r="D3" s="67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68" t="s">
        <v>16</v>
      </c>
      <c r="B4" s="69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68" t="s">
        <v>24</v>
      </c>
      <c r="B6" s="69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68" t="s">
        <v>29</v>
      </c>
      <c r="B8" s="69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68" t="s">
        <v>34</v>
      </c>
      <c r="B11" s="69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68" t="s">
        <v>45</v>
      </c>
      <c r="B16" s="69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68" t="s">
        <v>51</v>
      </c>
      <c r="B19" s="69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68" t="s">
        <v>64</v>
      </c>
      <c r="B25" s="69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68" t="s">
        <v>143</v>
      </c>
      <c r="B63" s="69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68" t="s">
        <v>146</v>
      </c>
      <c r="B65" s="69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68" t="s">
        <v>211</v>
      </c>
      <c r="B91" s="69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5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68" t="s">
        <v>222</v>
      </c>
      <c r="B97" s="69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68" t="s">
        <v>259</v>
      </c>
      <c r="B116" s="69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si="4"/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4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4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4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4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4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4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4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4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4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4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4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4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4"/>
        <v>1430</v>
      </c>
      <c r="Q149" s="29">
        <f t="shared" si="5"/>
        <v>17.14</v>
      </c>
    </row>
    <row r="150" spans="1:17" ht="18.75" customHeight="1" x14ac:dyDescent="0.3">
      <c r="A150" s="68" t="s">
        <v>326</v>
      </c>
      <c r="B150" s="69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4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4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4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4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4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ref="P156:P199" si="6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68" t="s">
        <v>356</v>
      </c>
      <c r="B165" s="69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68" t="s">
        <v>368</v>
      </c>
      <c r="B171" s="69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65" t="s">
        <v>376</v>
      </c>
      <c r="B175" s="66"/>
      <c r="C175" s="66"/>
      <c r="D175" s="67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68" t="s">
        <v>16</v>
      </c>
      <c r="B176" s="69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68" t="s">
        <v>384</v>
      </c>
      <c r="B180" s="69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68" t="s">
        <v>391</v>
      </c>
      <c r="B184" s="69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68" t="s">
        <v>394</v>
      </c>
      <c r="B186" s="69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68" t="s">
        <v>398</v>
      </c>
      <c r="B188" s="69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65" t="s">
        <v>413</v>
      </c>
      <c r="B194" s="66"/>
      <c r="C194" s="66"/>
      <c r="D194" s="67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68" t="s">
        <v>16</v>
      </c>
      <c r="B195" s="69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65" t="s">
        <v>416</v>
      </c>
      <c r="B197" s="66"/>
      <c r="C197" s="66"/>
      <c r="D197" s="67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68" t="s">
        <v>417</v>
      </c>
      <c r="B198" s="69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68" t="s">
        <v>420</v>
      </c>
      <c r="B200" s="69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68" t="s">
        <v>423</v>
      </c>
      <c r="B202" s="69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68" t="s">
        <v>426</v>
      </c>
      <c r="B204" s="69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65" t="s">
        <v>430</v>
      </c>
      <c r="B206" s="66"/>
      <c r="C206" s="66"/>
      <c r="D206" s="67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68" t="s">
        <v>16</v>
      </c>
      <c r="B207" s="69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65" t="s">
        <v>433</v>
      </c>
      <c r="B209" s="66"/>
      <c r="C209" s="66"/>
      <c r="D209" s="67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68" t="s">
        <v>16</v>
      </c>
      <c r="B210" s="69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68" t="s">
        <v>439</v>
      </c>
      <c r="B213" s="69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68" t="s">
        <v>447</v>
      </c>
      <c r="B217" s="69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68" t="s">
        <v>453</v>
      </c>
      <c r="B222" s="69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68" t="s">
        <v>456</v>
      </c>
      <c r="B224" s="69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68" t="s">
        <v>460</v>
      </c>
      <c r="B227" s="69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68" t="s">
        <v>463</v>
      </c>
      <c r="B229" s="69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68" t="s">
        <v>465</v>
      </c>
      <c r="B231" s="69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65" t="s">
        <v>470</v>
      </c>
      <c r="B235" s="66"/>
      <c r="C235" s="66"/>
      <c r="D235" s="67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68" t="s">
        <v>471</v>
      </c>
      <c r="B236" s="69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68" t="s">
        <v>474</v>
      </c>
      <c r="B238" s="69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68" t="s">
        <v>477</v>
      </c>
      <c r="B240" s="69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68" t="s">
        <v>480</v>
      </c>
      <c r="B242" s="69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68" t="s">
        <v>483</v>
      </c>
      <c r="B244" s="69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65" t="s">
        <v>485</v>
      </c>
      <c r="B246" s="66"/>
      <c r="C246" s="66"/>
      <c r="D246" s="67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68" t="s">
        <v>486</v>
      </c>
      <c r="B247" s="69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68" t="s">
        <v>489</v>
      </c>
      <c r="B249" s="69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68" t="s">
        <v>492</v>
      </c>
      <c r="B251" s="69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68" t="s">
        <v>495</v>
      </c>
      <c r="B253" s="69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68" t="s">
        <v>503</v>
      </c>
      <c r="B257" s="69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65" t="s">
        <v>509</v>
      </c>
      <c r="B260" s="66"/>
      <c r="C260" s="66"/>
      <c r="D260" s="67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68" t="s">
        <v>16</v>
      </c>
      <c r="B261" s="69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68" t="s">
        <v>512</v>
      </c>
      <c r="B263" s="69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65" t="s">
        <v>514</v>
      </c>
      <c r="B265" s="66"/>
      <c r="C265" s="66"/>
      <c r="D265" s="67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68" t="s">
        <v>16</v>
      </c>
      <c r="B266" s="69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68" t="s">
        <v>527</v>
      </c>
      <c r="B273" s="69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68" t="s">
        <v>530</v>
      </c>
      <c r="B275" s="69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68" t="s">
        <v>534</v>
      </c>
      <c r="B277" s="69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68" t="s">
        <v>538</v>
      </c>
      <c r="B279" s="69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68" t="s">
        <v>541</v>
      </c>
      <c r="B281" s="69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65" t="s">
        <v>546</v>
      </c>
      <c r="B284" s="66"/>
      <c r="C284" s="66"/>
      <c r="D284" s="67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68" t="s">
        <v>547</v>
      </c>
      <c r="B285" s="69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68" t="s">
        <v>553</v>
      </c>
      <c r="B288" s="69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65" t="s">
        <v>556</v>
      </c>
      <c r="B290" s="66"/>
      <c r="C290" s="66"/>
      <c r="D290" s="67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68" t="s">
        <v>557</v>
      </c>
      <c r="B291" s="69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290:D290"/>
    <mergeCell ref="A291:B291"/>
    <mergeCell ref="A277:B277"/>
    <mergeCell ref="A279:B279"/>
    <mergeCell ref="A281:B281"/>
    <mergeCell ref="A284:D284"/>
    <mergeCell ref="A285:B285"/>
    <mergeCell ref="A288:B288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report (5)</vt:lpstr>
      <vt:lpstr>ภูพานเพลช</vt:lpstr>
      <vt:lpstr>กองพัฒนานักศึกษา</vt:lpstr>
      <vt:lpstr>กองพัฒนานักศึกษา (2)</vt:lpstr>
      <vt:lpstr>กองพัฒนานักศึกษา!Print_Area</vt:lpstr>
      <vt:lpstr>ภูพานเพลช!Print_Area</vt:lpstr>
      <vt:lpstr>ภูพานเพลช!Print_Titles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2019-07-11T02:50:55Z</cp:lastPrinted>
  <dcterms:created xsi:type="dcterms:W3CDTF">2019-07-09T07:16:23Z</dcterms:created>
  <dcterms:modified xsi:type="dcterms:W3CDTF">2019-07-11T02:51:15Z</dcterms:modified>
</cp:coreProperties>
</file>