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62\รายงานผลเบิกจ่าย กบม\"/>
    </mc:Choice>
  </mc:AlternateContent>
  <bookViews>
    <workbookView xWindow="0" yWindow="0" windowWidth="24000" windowHeight="9780" activeTab="4"/>
  </bookViews>
  <sheets>
    <sheet name="แผ่นดิน (สรุป)" sheetId="12" r:id="rId1"/>
    <sheet name="แผ่นดิน" sheetId="1" state="hidden" r:id="rId2"/>
    <sheet name="เงินรายได้ (สรุป)" sheetId="13" r:id="rId3"/>
    <sheet name="เงินรายได้" sheetId="2" state="hidden" r:id="rId4"/>
    <sheet name="ภูพานเพลช" sheetId="3" r:id="rId5"/>
  </sheets>
  <definedNames>
    <definedName name="_xlnm.Print_Area" localSheetId="3">เงินรายได้!$A$1:$O$148</definedName>
    <definedName name="_xlnm.Print_Area" localSheetId="2">'เงินรายได้ (สรุป)'!$A$1:$O$21</definedName>
    <definedName name="_xlnm.Print_Area" localSheetId="1">แผ่นดิน!$A$1:$O$115</definedName>
    <definedName name="_xlnm.Print_Area" localSheetId="0">'แผ่นดิน (สรุป)'!$A$1:$O$21</definedName>
    <definedName name="_xlnm.Print_Area" localSheetId="4">ภูพานเพลช!$A$1:$O$9</definedName>
    <definedName name="_xlnm.Print_Titles" localSheetId="3">เงินรายได้!$1:$6</definedName>
    <definedName name="_xlnm.Print_Titles" localSheetId="2">'เงินรายได้ (สรุป)'!$1:$6</definedName>
    <definedName name="_xlnm.Print_Titles" localSheetId="1">แผ่นดิน!$1:$6</definedName>
    <definedName name="_xlnm.Print_Titles" localSheetId="0">'แผ่นดิน (สรุป)'!$1:$6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3" l="1"/>
  <c r="J21" i="13"/>
  <c r="I21" i="13"/>
  <c r="H21" i="13"/>
  <c r="G21" i="13"/>
  <c r="F21" i="13"/>
  <c r="E21" i="13"/>
  <c r="E23" i="13" s="1"/>
  <c r="D21" i="13"/>
  <c r="C21" i="13"/>
  <c r="M20" i="13"/>
  <c r="O20" i="13" s="1"/>
  <c r="L20" i="13"/>
  <c r="N20" i="13" s="1"/>
  <c r="M19" i="13"/>
  <c r="O19" i="13" s="1"/>
  <c r="L19" i="13"/>
  <c r="N19" i="13" s="1"/>
  <c r="M18" i="13"/>
  <c r="O18" i="13" s="1"/>
  <c r="L18" i="13"/>
  <c r="N18" i="13" s="1"/>
  <c r="M17" i="13"/>
  <c r="O17" i="13" s="1"/>
  <c r="L17" i="13"/>
  <c r="N17" i="13" s="1"/>
  <c r="M16" i="13"/>
  <c r="O16" i="13" s="1"/>
  <c r="L16" i="13"/>
  <c r="N16" i="13" s="1"/>
  <c r="M15" i="13"/>
  <c r="O15" i="13" s="1"/>
  <c r="L15" i="13"/>
  <c r="N15" i="13" s="1"/>
  <c r="M14" i="13"/>
  <c r="O14" i="13" s="1"/>
  <c r="L14" i="13"/>
  <c r="N14" i="13" s="1"/>
  <c r="M13" i="13"/>
  <c r="O13" i="13" s="1"/>
  <c r="L13" i="13"/>
  <c r="N13" i="13" s="1"/>
  <c r="M12" i="13"/>
  <c r="O12" i="13" s="1"/>
  <c r="L12" i="13"/>
  <c r="N12" i="13" s="1"/>
  <c r="M11" i="13"/>
  <c r="O11" i="13" s="1"/>
  <c r="L11" i="13"/>
  <c r="N11" i="13" s="1"/>
  <c r="M10" i="13"/>
  <c r="O10" i="13" s="1"/>
  <c r="L10" i="13"/>
  <c r="N10" i="13" s="1"/>
  <c r="M9" i="13"/>
  <c r="O9" i="13" s="1"/>
  <c r="L9" i="13"/>
  <c r="N9" i="13" s="1"/>
  <c r="M8" i="13"/>
  <c r="O8" i="13" s="1"/>
  <c r="L8" i="13"/>
  <c r="N8" i="13" s="1"/>
  <c r="M7" i="13"/>
  <c r="O7" i="13" s="1"/>
  <c r="L7" i="13"/>
  <c r="N7" i="13" s="1"/>
  <c r="K21" i="12"/>
  <c r="J21" i="12"/>
  <c r="I21" i="12"/>
  <c r="H21" i="12"/>
  <c r="G21" i="12"/>
  <c r="F21" i="12"/>
  <c r="E21" i="12"/>
  <c r="E23" i="12" s="1"/>
  <c r="D21" i="12"/>
  <c r="C21" i="12"/>
  <c r="M20" i="12"/>
  <c r="O20" i="12" s="1"/>
  <c r="L20" i="12"/>
  <c r="N20" i="12" s="1"/>
  <c r="M19" i="12"/>
  <c r="O19" i="12" s="1"/>
  <c r="L19" i="12"/>
  <c r="N19" i="12" s="1"/>
  <c r="M18" i="12"/>
  <c r="O18" i="12" s="1"/>
  <c r="L18" i="12"/>
  <c r="N18" i="12" s="1"/>
  <c r="M17" i="12"/>
  <c r="O17" i="12" s="1"/>
  <c r="L17" i="12"/>
  <c r="N17" i="12" s="1"/>
  <c r="M16" i="12"/>
  <c r="O16" i="12" s="1"/>
  <c r="L16" i="12"/>
  <c r="N16" i="12" s="1"/>
  <c r="M15" i="12"/>
  <c r="O15" i="12" s="1"/>
  <c r="L15" i="12"/>
  <c r="N15" i="12" s="1"/>
  <c r="M14" i="12"/>
  <c r="O14" i="12" s="1"/>
  <c r="L14" i="12"/>
  <c r="N14" i="12" s="1"/>
  <c r="M13" i="12"/>
  <c r="O13" i="12" s="1"/>
  <c r="L13" i="12"/>
  <c r="N13" i="12" s="1"/>
  <c r="M12" i="12"/>
  <c r="O12" i="12" s="1"/>
  <c r="L12" i="12"/>
  <c r="N12" i="12" s="1"/>
  <c r="M11" i="12"/>
  <c r="O11" i="12" s="1"/>
  <c r="L11" i="12"/>
  <c r="N11" i="12" s="1"/>
  <c r="M10" i="12"/>
  <c r="O10" i="12" s="1"/>
  <c r="L10" i="12"/>
  <c r="N10" i="12" s="1"/>
  <c r="M9" i="12"/>
  <c r="O9" i="12" s="1"/>
  <c r="L9" i="12"/>
  <c r="N9" i="12" s="1"/>
  <c r="M8" i="12"/>
  <c r="O8" i="12" s="1"/>
  <c r="L8" i="12"/>
  <c r="N8" i="12" s="1"/>
  <c r="M7" i="12"/>
  <c r="O7" i="12" s="1"/>
  <c r="L7" i="12"/>
  <c r="N7" i="12" s="1"/>
  <c r="L8" i="3"/>
  <c r="M8" i="3"/>
  <c r="O8" i="3" s="1"/>
  <c r="N8" i="3"/>
  <c r="M21" i="13" l="1"/>
  <c r="O21" i="13" s="1"/>
  <c r="L21" i="13"/>
  <c r="N21" i="13" s="1"/>
  <c r="M21" i="12"/>
  <c r="O21" i="12" s="1"/>
  <c r="L21" i="12"/>
  <c r="N21" i="12" s="1"/>
  <c r="K7" i="3"/>
  <c r="J7" i="3"/>
  <c r="I7" i="3"/>
  <c r="H7" i="3"/>
  <c r="L7" i="3" s="1"/>
  <c r="N7" i="3" s="1"/>
  <c r="G7" i="3"/>
  <c r="F7" i="3"/>
  <c r="K9" i="3"/>
  <c r="J9" i="3"/>
  <c r="I9" i="3"/>
  <c r="H9" i="3"/>
  <c r="G9" i="3"/>
  <c r="F9" i="3"/>
  <c r="L9" i="3" s="1"/>
  <c r="N9" i="3" s="1"/>
  <c r="E9" i="3"/>
  <c r="D9" i="3"/>
  <c r="C9" i="3"/>
  <c r="M7" i="3"/>
  <c r="O7" i="3" s="1"/>
  <c r="M9" i="3" l="1"/>
  <c r="O9" i="3" s="1"/>
  <c r="J115" i="1"/>
  <c r="L8" i="2" l="1"/>
  <c r="M7" i="2" l="1"/>
  <c r="L7" i="2"/>
  <c r="N7" i="2" s="1"/>
  <c r="K148" i="2"/>
  <c r="J148" i="2"/>
  <c r="K115" i="1"/>
  <c r="M65" i="2"/>
  <c r="O65" i="2" s="1"/>
  <c r="M147" i="2"/>
  <c r="O147" i="2" s="1"/>
  <c r="L147" i="2"/>
  <c r="N147" i="2" s="1"/>
  <c r="M146" i="2"/>
  <c r="O146" i="2" s="1"/>
  <c r="L146" i="2"/>
  <c r="N146" i="2" s="1"/>
  <c r="M145" i="2"/>
  <c r="O145" i="2" s="1"/>
  <c r="L145" i="2"/>
  <c r="N145" i="2" s="1"/>
  <c r="M144" i="2"/>
  <c r="O144" i="2" s="1"/>
  <c r="L144" i="2"/>
  <c r="N144" i="2" s="1"/>
  <c r="M143" i="2"/>
  <c r="O143" i="2" s="1"/>
  <c r="L143" i="2"/>
  <c r="N143" i="2" s="1"/>
  <c r="M142" i="2"/>
  <c r="O142" i="2" s="1"/>
  <c r="L142" i="2"/>
  <c r="N142" i="2" s="1"/>
  <c r="M141" i="2"/>
  <c r="O141" i="2" s="1"/>
  <c r="L141" i="2"/>
  <c r="N141" i="2" s="1"/>
  <c r="M140" i="2"/>
  <c r="O140" i="2" s="1"/>
  <c r="L140" i="2"/>
  <c r="N140" i="2" s="1"/>
  <c r="M139" i="2"/>
  <c r="O139" i="2" s="1"/>
  <c r="L139" i="2"/>
  <c r="N139" i="2" s="1"/>
  <c r="M138" i="2"/>
  <c r="O138" i="2" s="1"/>
  <c r="L138" i="2"/>
  <c r="N138" i="2" s="1"/>
  <c r="M137" i="2"/>
  <c r="O137" i="2" s="1"/>
  <c r="L137" i="2"/>
  <c r="N137" i="2" s="1"/>
  <c r="M136" i="2"/>
  <c r="O136" i="2" s="1"/>
  <c r="L136" i="2"/>
  <c r="N136" i="2" s="1"/>
  <c r="M135" i="2"/>
  <c r="O135" i="2" s="1"/>
  <c r="L135" i="2"/>
  <c r="N135" i="2" s="1"/>
  <c r="M134" i="2"/>
  <c r="O134" i="2" s="1"/>
  <c r="L134" i="2"/>
  <c r="N134" i="2" s="1"/>
  <c r="M133" i="2"/>
  <c r="O133" i="2" s="1"/>
  <c r="L133" i="2"/>
  <c r="N133" i="2" s="1"/>
  <c r="M132" i="2"/>
  <c r="O132" i="2" s="1"/>
  <c r="L132" i="2"/>
  <c r="N132" i="2" s="1"/>
  <c r="M131" i="2"/>
  <c r="O131" i="2" s="1"/>
  <c r="L131" i="2"/>
  <c r="N131" i="2" s="1"/>
  <c r="M130" i="2"/>
  <c r="O130" i="2" s="1"/>
  <c r="L130" i="2"/>
  <c r="N130" i="2" s="1"/>
  <c r="M129" i="2"/>
  <c r="O129" i="2" s="1"/>
  <c r="L129" i="2"/>
  <c r="N129" i="2" s="1"/>
  <c r="M128" i="2"/>
  <c r="O128" i="2" s="1"/>
  <c r="L128" i="2"/>
  <c r="N128" i="2" s="1"/>
  <c r="M127" i="2"/>
  <c r="O127" i="2" s="1"/>
  <c r="L127" i="2"/>
  <c r="N127" i="2" s="1"/>
  <c r="M126" i="2"/>
  <c r="O126" i="2" s="1"/>
  <c r="L126" i="2"/>
  <c r="N126" i="2" s="1"/>
  <c r="M125" i="2"/>
  <c r="O125" i="2" s="1"/>
  <c r="L125" i="2"/>
  <c r="N125" i="2" s="1"/>
  <c r="M124" i="2"/>
  <c r="O124" i="2" s="1"/>
  <c r="L124" i="2"/>
  <c r="N124" i="2" s="1"/>
  <c r="M123" i="2"/>
  <c r="O123" i="2" s="1"/>
  <c r="L123" i="2"/>
  <c r="N123" i="2" s="1"/>
  <c r="M122" i="2"/>
  <c r="O122" i="2" s="1"/>
  <c r="L122" i="2"/>
  <c r="N122" i="2" s="1"/>
  <c r="M121" i="2"/>
  <c r="O121" i="2" s="1"/>
  <c r="L121" i="2"/>
  <c r="N121" i="2" s="1"/>
  <c r="M120" i="2"/>
  <c r="O120" i="2" s="1"/>
  <c r="L120" i="2"/>
  <c r="N120" i="2" s="1"/>
  <c r="M119" i="2"/>
  <c r="O119" i="2" s="1"/>
  <c r="L119" i="2"/>
  <c r="N119" i="2" s="1"/>
  <c r="M118" i="2"/>
  <c r="O118" i="2" s="1"/>
  <c r="L118" i="2"/>
  <c r="N118" i="2" s="1"/>
  <c r="M117" i="2"/>
  <c r="O117" i="2" s="1"/>
  <c r="L117" i="2"/>
  <c r="N117" i="2" s="1"/>
  <c r="M116" i="2"/>
  <c r="O116" i="2" s="1"/>
  <c r="L116" i="2"/>
  <c r="N116" i="2" s="1"/>
  <c r="M115" i="2"/>
  <c r="O115" i="2" s="1"/>
  <c r="L115" i="2"/>
  <c r="N115" i="2" s="1"/>
  <c r="M114" i="2"/>
  <c r="O114" i="2" s="1"/>
  <c r="L114" i="2"/>
  <c r="N114" i="2" s="1"/>
  <c r="M113" i="2"/>
  <c r="O113" i="2" s="1"/>
  <c r="L113" i="2"/>
  <c r="N113" i="2" s="1"/>
  <c r="M112" i="2"/>
  <c r="O112" i="2" s="1"/>
  <c r="L112" i="2"/>
  <c r="N112" i="2" s="1"/>
  <c r="M111" i="2"/>
  <c r="O111" i="2" s="1"/>
  <c r="L111" i="2"/>
  <c r="N111" i="2" s="1"/>
  <c r="M110" i="2"/>
  <c r="O110" i="2" s="1"/>
  <c r="L110" i="2"/>
  <c r="N110" i="2" s="1"/>
  <c r="M109" i="2"/>
  <c r="O109" i="2" s="1"/>
  <c r="L109" i="2"/>
  <c r="N109" i="2" s="1"/>
  <c r="M108" i="2"/>
  <c r="O108" i="2" s="1"/>
  <c r="L108" i="2"/>
  <c r="N108" i="2" s="1"/>
  <c r="M107" i="2"/>
  <c r="O107" i="2" s="1"/>
  <c r="L107" i="2"/>
  <c r="N107" i="2" s="1"/>
  <c r="M106" i="2"/>
  <c r="O106" i="2" s="1"/>
  <c r="L106" i="2"/>
  <c r="N106" i="2" s="1"/>
  <c r="M105" i="2"/>
  <c r="O105" i="2" s="1"/>
  <c r="L105" i="2"/>
  <c r="N105" i="2" s="1"/>
  <c r="M104" i="2"/>
  <c r="O104" i="2" s="1"/>
  <c r="L104" i="2"/>
  <c r="N104" i="2" s="1"/>
  <c r="M103" i="2"/>
  <c r="O103" i="2" s="1"/>
  <c r="L103" i="2"/>
  <c r="N103" i="2" s="1"/>
  <c r="M102" i="2"/>
  <c r="O102" i="2" s="1"/>
  <c r="L102" i="2"/>
  <c r="N102" i="2" s="1"/>
  <c r="M101" i="2"/>
  <c r="O101" i="2" s="1"/>
  <c r="L101" i="2"/>
  <c r="N101" i="2" s="1"/>
  <c r="M100" i="2"/>
  <c r="O100" i="2" s="1"/>
  <c r="L100" i="2"/>
  <c r="N100" i="2" s="1"/>
  <c r="M99" i="2"/>
  <c r="O99" i="2" s="1"/>
  <c r="L99" i="2"/>
  <c r="N99" i="2" s="1"/>
  <c r="M98" i="2"/>
  <c r="O98" i="2" s="1"/>
  <c r="L98" i="2"/>
  <c r="N98" i="2" s="1"/>
  <c r="M97" i="2"/>
  <c r="O97" i="2" s="1"/>
  <c r="L97" i="2"/>
  <c r="N97" i="2" s="1"/>
  <c r="M96" i="2"/>
  <c r="O96" i="2" s="1"/>
  <c r="L96" i="2"/>
  <c r="N96" i="2" s="1"/>
  <c r="M95" i="2"/>
  <c r="O95" i="2" s="1"/>
  <c r="L95" i="2"/>
  <c r="N95" i="2" s="1"/>
  <c r="M94" i="2"/>
  <c r="O94" i="2" s="1"/>
  <c r="L94" i="2"/>
  <c r="N94" i="2" s="1"/>
  <c r="M93" i="2"/>
  <c r="O93" i="2" s="1"/>
  <c r="L93" i="2"/>
  <c r="N93" i="2" s="1"/>
  <c r="M92" i="2"/>
  <c r="O92" i="2" s="1"/>
  <c r="L92" i="2"/>
  <c r="N92" i="2" s="1"/>
  <c r="M91" i="2"/>
  <c r="O91" i="2" s="1"/>
  <c r="L91" i="2"/>
  <c r="N91" i="2" s="1"/>
  <c r="M90" i="2"/>
  <c r="O90" i="2" s="1"/>
  <c r="L90" i="2"/>
  <c r="N90" i="2" s="1"/>
  <c r="M89" i="2"/>
  <c r="O89" i="2" s="1"/>
  <c r="L89" i="2"/>
  <c r="N89" i="2" s="1"/>
  <c r="M88" i="2"/>
  <c r="O88" i="2" s="1"/>
  <c r="L88" i="2"/>
  <c r="N88" i="2" s="1"/>
  <c r="M87" i="2"/>
  <c r="O87" i="2" s="1"/>
  <c r="L87" i="2"/>
  <c r="N87" i="2" s="1"/>
  <c r="M86" i="2"/>
  <c r="O86" i="2" s="1"/>
  <c r="L86" i="2"/>
  <c r="N86" i="2" s="1"/>
  <c r="M85" i="2"/>
  <c r="O85" i="2" s="1"/>
  <c r="L85" i="2"/>
  <c r="N85" i="2" s="1"/>
  <c r="M84" i="2"/>
  <c r="O84" i="2" s="1"/>
  <c r="L84" i="2"/>
  <c r="N84" i="2" s="1"/>
  <c r="M83" i="2"/>
  <c r="O83" i="2" s="1"/>
  <c r="L83" i="2"/>
  <c r="N83" i="2" s="1"/>
  <c r="M82" i="2"/>
  <c r="O82" i="2" s="1"/>
  <c r="L82" i="2"/>
  <c r="N82" i="2" s="1"/>
  <c r="M81" i="2"/>
  <c r="O81" i="2" s="1"/>
  <c r="L81" i="2"/>
  <c r="N81" i="2" s="1"/>
  <c r="M80" i="2"/>
  <c r="O80" i="2" s="1"/>
  <c r="L80" i="2"/>
  <c r="N80" i="2" s="1"/>
  <c r="M79" i="2"/>
  <c r="O79" i="2" s="1"/>
  <c r="L79" i="2"/>
  <c r="N79" i="2" s="1"/>
  <c r="M78" i="2"/>
  <c r="O78" i="2" s="1"/>
  <c r="L78" i="2"/>
  <c r="N78" i="2" s="1"/>
  <c r="M77" i="2"/>
  <c r="O77" i="2" s="1"/>
  <c r="L77" i="2"/>
  <c r="N77" i="2" s="1"/>
  <c r="M76" i="2"/>
  <c r="O76" i="2" s="1"/>
  <c r="L76" i="2"/>
  <c r="N76" i="2" s="1"/>
  <c r="M75" i="2"/>
  <c r="O75" i="2" s="1"/>
  <c r="L75" i="2"/>
  <c r="N75" i="2" s="1"/>
  <c r="M74" i="2"/>
  <c r="O74" i="2" s="1"/>
  <c r="L74" i="2"/>
  <c r="N74" i="2" s="1"/>
  <c r="M73" i="2"/>
  <c r="O73" i="2" s="1"/>
  <c r="L73" i="2"/>
  <c r="N73" i="2" s="1"/>
  <c r="M72" i="2"/>
  <c r="O72" i="2" s="1"/>
  <c r="L72" i="2"/>
  <c r="N72" i="2" s="1"/>
  <c r="M71" i="2"/>
  <c r="O71" i="2" s="1"/>
  <c r="L71" i="2"/>
  <c r="N71" i="2" s="1"/>
  <c r="M70" i="2"/>
  <c r="O70" i="2" s="1"/>
  <c r="L70" i="2"/>
  <c r="N70" i="2" s="1"/>
  <c r="M69" i="2"/>
  <c r="O69" i="2" s="1"/>
  <c r="L69" i="2"/>
  <c r="N69" i="2" s="1"/>
  <c r="M68" i="2"/>
  <c r="O68" i="2" s="1"/>
  <c r="L68" i="2"/>
  <c r="N68" i="2" s="1"/>
  <c r="M67" i="2"/>
  <c r="O67" i="2" s="1"/>
  <c r="L67" i="2"/>
  <c r="N67" i="2" s="1"/>
  <c r="M66" i="2"/>
  <c r="O66" i="2" s="1"/>
  <c r="L66" i="2"/>
  <c r="N66" i="2" s="1"/>
  <c r="L65" i="2"/>
  <c r="N65" i="2" s="1"/>
  <c r="M64" i="2"/>
  <c r="O64" i="2" s="1"/>
  <c r="L64" i="2"/>
  <c r="N64" i="2" s="1"/>
  <c r="M63" i="2"/>
  <c r="O63" i="2" s="1"/>
  <c r="L63" i="2"/>
  <c r="N63" i="2" s="1"/>
  <c r="M62" i="2"/>
  <c r="O62" i="2" s="1"/>
  <c r="L62" i="2"/>
  <c r="N62" i="2" s="1"/>
  <c r="M61" i="2"/>
  <c r="O61" i="2" s="1"/>
  <c r="L61" i="2"/>
  <c r="N61" i="2" s="1"/>
  <c r="M60" i="2"/>
  <c r="O60" i="2" s="1"/>
  <c r="L60" i="2"/>
  <c r="N60" i="2" s="1"/>
  <c r="M59" i="2"/>
  <c r="O59" i="2" s="1"/>
  <c r="L59" i="2"/>
  <c r="N59" i="2" s="1"/>
  <c r="M58" i="2"/>
  <c r="O58" i="2" s="1"/>
  <c r="L58" i="2"/>
  <c r="N58" i="2" s="1"/>
  <c r="M57" i="2"/>
  <c r="O57" i="2" s="1"/>
  <c r="L57" i="2"/>
  <c r="N57" i="2" s="1"/>
  <c r="M56" i="2"/>
  <c r="O56" i="2" s="1"/>
  <c r="L56" i="2"/>
  <c r="N56" i="2" s="1"/>
  <c r="M55" i="2"/>
  <c r="O55" i="2" s="1"/>
  <c r="L55" i="2"/>
  <c r="N55" i="2" s="1"/>
  <c r="N54" i="2"/>
  <c r="M54" i="2"/>
  <c r="O54" i="2" s="1"/>
  <c r="L54" i="2"/>
  <c r="N53" i="2"/>
  <c r="M53" i="2"/>
  <c r="O53" i="2" s="1"/>
  <c r="L53" i="2"/>
  <c r="M52" i="2"/>
  <c r="O52" i="2" s="1"/>
  <c r="L52" i="2"/>
  <c r="N52" i="2" s="1"/>
  <c r="M51" i="2"/>
  <c r="O51" i="2" s="1"/>
  <c r="L51" i="2"/>
  <c r="N51" i="2" s="1"/>
  <c r="M50" i="2"/>
  <c r="O50" i="2" s="1"/>
  <c r="L50" i="2"/>
  <c r="N50" i="2" s="1"/>
  <c r="M49" i="2"/>
  <c r="O49" i="2" s="1"/>
  <c r="L49" i="2"/>
  <c r="N49" i="2" s="1"/>
  <c r="M48" i="2"/>
  <c r="O48" i="2" s="1"/>
  <c r="L48" i="2"/>
  <c r="N48" i="2" s="1"/>
  <c r="M47" i="2"/>
  <c r="O47" i="2" s="1"/>
  <c r="L47" i="2"/>
  <c r="N47" i="2" s="1"/>
  <c r="M46" i="2"/>
  <c r="O46" i="2" s="1"/>
  <c r="L46" i="2"/>
  <c r="N46" i="2" s="1"/>
  <c r="M45" i="2"/>
  <c r="O45" i="2" s="1"/>
  <c r="L45" i="2"/>
  <c r="N45" i="2" s="1"/>
  <c r="M44" i="2"/>
  <c r="O44" i="2" s="1"/>
  <c r="L44" i="2"/>
  <c r="N44" i="2" s="1"/>
  <c r="M43" i="2"/>
  <c r="O43" i="2" s="1"/>
  <c r="L43" i="2"/>
  <c r="N43" i="2" s="1"/>
  <c r="M42" i="2"/>
  <c r="O42" i="2" s="1"/>
  <c r="L42" i="2"/>
  <c r="N42" i="2" s="1"/>
  <c r="M41" i="2"/>
  <c r="O41" i="2" s="1"/>
  <c r="L41" i="2"/>
  <c r="N41" i="2" s="1"/>
  <c r="M40" i="2"/>
  <c r="O40" i="2" s="1"/>
  <c r="L40" i="2"/>
  <c r="N40" i="2" s="1"/>
  <c r="M39" i="2"/>
  <c r="O39" i="2" s="1"/>
  <c r="L39" i="2"/>
  <c r="N39" i="2" s="1"/>
  <c r="M38" i="2"/>
  <c r="O38" i="2" s="1"/>
  <c r="L38" i="2"/>
  <c r="N38" i="2" s="1"/>
  <c r="M37" i="2"/>
  <c r="O37" i="2" s="1"/>
  <c r="L37" i="2"/>
  <c r="N37" i="2" s="1"/>
  <c r="M36" i="2"/>
  <c r="O36" i="2" s="1"/>
  <c r="L36" i="2"/>
  <c r="N36" i="2" s="1"/>
  <c r="M35" i="2"/>
  <c r="O35" i="2" s="1"/>
  <c r="L35" i="2"/>
  <c r="N35" i="2" s="1"/>
  <c r="M34" i="2"/>
  <c r="O34" i="2" s="1"/>
  <c r="L34" i="2"/>
  <c r="N34" i="2" s="1"/>
  <c r="M33" i="2"/>
  <c r="O33" i="2" s="1"/>
  <c r="L33" i="2"/>
  <c r="N33" i="2" s="1"/>
  <c r="M32" i="2"/>
  <c r="O32" i="2" s="1"/>
  <c r="L32" i="2"/>
  <c r="N32" i="2" s="1"/>
  <c r="M31" i="2"/>
  <c r="O31" i="2" s="1"/>
  <c r="L31" i="2"/>
  <c r="N31" i="2" s="1"/>
  <c r="M30" i="2"/>
  <c r="O30" i="2" s="1"/>
  <c r="L30" i="2"/>
  <c r="N30" i="2" s="1"/>
  <c r="M29" i="2"/>
  <c r="O29" i="2" s="1"/>
  <c r="L29" i="2"/>
  <c r="N29" i="2" s="1"/>
  <c r="M28" i="2"/>
  <c r="O28" i="2" s="1"/>
  <c r="L28" i="2"/>
  <c r="N28" i="2" s="1"/>
  <c r="M27" i="2"/>
  <c r="O27" i="2" s="1"/>
  <c r="L27" i="2"/>
  <c r="N27" i="2" s="1"/>
  <c r="M26" i="2"/>
  <c r="O26" i="2" s="1"/>
  <c r="L26" i="2"/>
  <c r="N26" i="2" s="1"/>
  <c r="M25" i="2"/>
  <c r="O25" i="2" s="1"/>
  <c r="L25" i="2"/>
  <c r="N25" i="2" s="1"/>
  <c r="M24" i="2"/>
  <c r="O24" i="2" s="1"/>
  <c r="L24" i="2"/>
  <c r="N24" i="2" s="1"/>
  <c r="M23" i="2"/>
  <c r="O23" i="2" s="1"/>
  <c r="L23" i="2"/>
  <c r="N23" i="2" s="1"/>
  <c r="M22" i="2"/>
  <c r="O22" i="2" s="1"/>
  <c r="L22" i="2"/>
  <c r="N22" i="2" s="1"/>
  <c r="M21" i="2"/>
  <c r="O21" i="2" s="1"/>
  <c r="L21" i="2"/>
  <c r="N21" i="2" s="1"/>
  <c r="M20" i="2"/>
  <c r="O20" i="2" s="1"/>
  <c r="L20" i="2"/>
  <c r="N20" i="2" s="1"/>
  <c r="M19" i="2"/>
  <c r="O19" i="2" s="1"/>
  <c r="L19" i="2"/>
  <c r="N19" i="2" s="1"/>
  <c r="M18" i="2"/>
  <c r="O18" i="2" s="1"/>
  <c r="L18" i="2"/>
  <c r="N18" i="2" s="1"/>
  <c r="M17" i="2"/>
  <c r="O17" i="2" s="1"/>
  <c r="L17" i="2"/>
  <c r="N17" i="2" s="1"/>
  <c r="M16" i="2"/>
  <c r="O16" i="2" s="1"/>
  <c r="L16" i="2"/>
  <c r="N16" i="2" s="1"/>
  <c r="M15" i="2"/>
  <c r="O15" i="2" s="1"/>
  <c r="L15" i="2"/>
  <c r="N15" i="2" s="1"/>
  <c r="M14" i="2"/>
  <c r="O14" i="2" s="1"/>
  <c r="L14" i="2"/>
  <c r="N14" i="2" s="1"/>
  <c r="M13" i="2"/>
  <c r="O13" i="2" s="1"/>
  <c r="L13" i="2"/>
  <c r="N13" i="2" s="1"/>
  <c r="M12" i="2"/>
  <c r="O12" i="2" s="1"/>
  <c r="L12" i="2"/>
  <c r="N12" i="2" s="1"/>
  <c r="M11" i="2"/>
  <c r="O11" i="2" s="1"/>
  <c r="L11" i="2"/>
  <c r="N11" i="2" s="1"/>
  <c r="M10" i="2"/>
  <c r="O10" i="2" s="1"/>
  <c r="L10" i="2"/>
  <c r="N10" i="2" s="1"/>
  <c r="M9" i="2"/>
  <c r="O9" i="2" s="1"/>
  <c r="L9" i="2"/>
  <c r="N9" i="2" s="1"/>
  <c r="M8" i="2"/>
  <c r="O8" i="2" s="1"/>
  <c r="N8" i="2"/>
  <c r="O7" i="2"/>
  <c r="M96" i="1"/>
  <c r="O96" i="1" s="1"/>
  <c r="L96" i="1"/>
  <c r="N96" i="1" s="1"/>
  <c r="M77" i="1"/>
  <c r="O77" i="1" s="1"/>
  <c r="L77" i="1"/>
  <c r="N77" i="1" s="1"/>
  <c r="M80" i="1"/>
  <c r="O80" i="1" s="1"/>
  <c r="L80" i="1"/>
  <c r="N80" i="1" s="1"/>
  <c r="M79" i="1"/>
  <c r="O79" i="1" s="1"/>
  <c r="L79" i="1"/>
  <c r="N79" i="1" s="1"/>
  <c r="M78" i="1"/>
  <c r="O78" i="1" s="1"/>
  <c r="L78" i="1"/>
  <c r="N78" i="1" s="1"/>
  <c r="M40" i="1"/>
  <c r="O40" i="1" s="1"/>
  <c r="L41" i="1"/>
  <c r="N41" i="1" s="1"/>
  <c r="L40" i="1"/>
  <c r="N40" i="1" s="1"/>
  <c r="M49" i="1"/>
  <c r="O49" i="1" s="1"/>
  <c r="L49" i="1"/>
  <c r="N49" i="1" s="1"/>
  <c r="M48" i="1"/>
  <c r="O48" i="1" s="1"/>
  <c r="L48" i="1"/>
  <c r="N48" i="1" s="1"/>
  <c r="M114" i="1"/>
  <c r="O114" i="1" s="1"/>
  <c r="L114" i="1"/>
  <c r="N114" i="1" s="1"/>
  <c r="M113" i="1"/>
  <c r="O113" i="1" s="1"/>
  <c r="L113" i="1"/>
  <c r="N113" i="1" s="1"/>
  <c r="M112" i="1"/>
  <c r="O112" i="1" s="1"/>
  <c r="L112" i="1"/>
  <c r="N112" i="1" s="1"/>
  <c r="M111" i="1"/>
  <c r="O111" i="1" s="1"/>
  <c r="L111" i="1"/>
  <c r="N111" i="1" s="1"/>
  <c r="M110" i="1"/>
  <c r="O110" i="1" s="1"/>
  <c r="L110" i="1"/>
  <c r="N110" i="1" s="1"/>
  <c r="M109" i="1"/>
  <c r="O109" i="1" s="1"/>
  <c r="L109" i="1"/>
  <c r="N109" i="1" s="1"/>
  <c r="M108" i="1"/>
  <c r="O108" i="1" s="1"/>
  <c r="L108" i="1"/>
  <c r="N108" i="1" s="1"/>
  <c r="M107" i="1"/>
  <c r="O107" i="1" s="1"/>
  <c r="L107" i="1"/>
  <c r="N107" i="1" s="1"/>
  <c r="M106" i="1"/>
  <c r="O106" i="1" s="1"/>
  <c r="L106" i="1"/>
  <c r="N106" i="1" s="1"/>
  <c r="M105" i="1"/>
  <c r="O105" i="1" s="1"/>
  <c r="L105" i="1"/>
  <c r="N105" i="1" s="1"/>
  <c r="M104" i="1"/>
  <c r="O104" i="1" s="1"/>
  <c r="L104" i="1"/>
  <c r="N104" i="1" s="1"/>
  <c r="M103" i="1"/>
  <c r="O103" i="1" s="1"/>
  <c r="L103" i="1"/>
  <c r="N103" i="1" s="1"/>
  <c r="M102" i="1"/>
  <c r="O102" i="1" s="1"/>
  <c r="L102" i="1"/>
  <c r="N102" i="1" s="1"/>
  <c r="M101" i="1"/>
  <c r="O101" i="1" s="1"/>
  <c r="L101" i="1"/>
  <c r="N101" i="1" s="1"/>
  <c r="M100" i="1"/>
  <c r="O100" i="1" s="1"/>
  <c r="L100" i="1"/>
  <c r="N100" i="1" s="1"/>
  <c r="M99" i="1"/>
  <c r="O99" i="1" s="1"/>
  <c r="L99" i="1"/>
  <c r="N99" i="1" s="1"/>
  <c r="M98" i="1"/>
  <c r="O98" i="1" s="1"/>
  <c r="L98" i="1"/>
  <c r="N98" i="1" s="1"/>
  <c r="M97" i="1"/>
  <c r="O97" i="1" s="1"/>
  <c r="L97" i="1"/>
  <c r="N97" i="1" s="1"/>
  <c r="M95" i="1"/>
  <c r="O95" i="1" s="1"/>
  <c r="L95" i="1"/>
  <c r="N95" i="1" s="1"/>
  <c r="M94" i="1"/>
  <c r="O94" i="1" s="1"/>
  <c r="L94" i="1"/>
  <c r="N94" i="1" s="1"/>
  <c r="M93" i="1"/>
  <c r="O93" i="1" s="1"/>
  <c r="L93" i="1"/>
  <c r="N93" i="1" s="1"/>
  <c r="M92" i="1"/>
  <c r="O92" i="1" s="1"/>
  <c r="L92" i="1"/>
  <c r="N92" i="1" s="1"/>
  <c r="M91" i="1"/>
  <c r="O91" i="1" s="1"/>
  <c r="L91" i="1"/>
  <c r="N91" i="1" s="1"/>
  <c r="M90" i="1"/>
  <c r="O90" i="1" s="1"/>
  <c r="L90" i="1"/>
  <c r="N90" i="1" s="1"/>
  <c r="M89" i="1"/>
  <c r="O89" i="1" s="1"/>
  <c r="L89" i="1"/>
  <c r="N89" i="1" s="1"/>
  <c r="M88" i="1"/>
  <c r="O88" i="1" s="1"/>
  <c r="L88" i="1"/>
  <c r="N88" i="1" s="1"/>
  <c r="M87" i="1"/>
  <c r="O87" i="1" s="1"/>
  <c r="L87" i="1"/>
  <c r="N87" i="1" s="1"/>
  <c r="M86" i="1"/>
  <c r="O86" i="1" s="1"/>
  <c r="L86" i="1"/>
  <c r="N86" i="1" s="1"/>
  <c r="M85" i="1"/>
  <c r="O85" i="1" s="1"/>
  <c r="L85" i="1"/>
  <c r="N85" i="1" s="1"/>
  <c r="M84" i="1"/>
  <c r="O84" i="1" s="1"/>
  <c r="L84" i="1"/>
  <c r="N84" i="1" s="1"/>
  <c r="M83" i="1"/>
  <c r="O83" i="1" s="1"/>
  <c r="L83" i="1"/>
  <c r="N83" i="1" s="1"/>
  <c r="M82" i="1"/>
  <c r="O82" i="1" s="1"/>
  <c r="L82" i="1"/>
  <c r="N82" i="1" s="1"/>
  <c r="M81" i="1"/>
  <c r="O81" i="1" s="1"/>
  <c r="L81" i="1"/>
  <c r="N81" i="1" s="1"/>
  <c r="M76" i="1"/>
  <c r="O76" i="1" s="1"/>
  <c r="L76" i="1"/>
  <c r="N76" i="1" s="1"/>
  <c r="M75" i="1"/>
  <c r="O75" i="1" s="1"/>
  <c r="L75" i="1"/>
  <c r="N75" i="1" s="1"/>
  <c r="M74" i="1"/>
  <c r="O74" i="1" s="1"/>
  <c r="L74" i="1"/>
  <c r="N74" i="1" s="1"/>
  <c r="M73" i="1"/>
  <c r="O73" i="1" s="1"/>
  <c r="L73" i="1"/>
  <c r="N73" i="1" s="1"/>
  <c r="M72" i="1"/>
  <c r="O72" i="1" s="1"/>
  <c r="L72" i="1"/>
  <c r="N72" i="1" s="1"/>
  <c r="M71" i="1"/>
  <c r="O71" i="1" s="1"/>
  <c r="L71" i="1"/>
  <c r="N71" i="1" s="1"/>
  <c r="M70" i="1"/>
  <c r="O70" i="1" s="1"/>
  <c r="L70" i="1"/>
  <c r="N70" i="1" s="1"/>
  <c r="M69" i="1"/>
  <c r="O69" i="1" s="1"/>
  <c r="L69" i="1"/>
  <c r="N69" i="1" s="1"/>
  <c r="M68" i="1"/>
  <c r="O68" i="1" s="1"/>
  <c r="L68" i="1"/>
  <c r="N68" i="1" s="1"/>
  <c r="M67" i="1"/>
  <c r="O67" i="1" s="1"/>
  <c r="L67" i="1"/>
  <c r="N67" i="1" s="1"/>
  <c r="M66" i="1"/>
  <c r="O66" i="1" s="1"/>
  <c r="L66" i="1"/>
  <c r="N66" i="1" s="1"/>
  <c r="M65" i="1"/>
  <c r="O65" i="1" s="1"/>
  <c r="L65" i="1"/>
  <c r="N65" i="1" s="1"/>
  <c r="M64" i="1"/>
  <c r="O64" i="1" s="1"/>
  <c r="L64" i="1"/>
  <c r="N64" i="1" s="1"/>
  <c r="M63" i="1"/>
  <c r="O63" i="1" s="1"/>
  <c r="L63" i="1"/>
  <c r="N63" i="1" s="1"/>
  <c r="M62" i="1"/>
  <c r="O62" i="1" s="1"/>
  <c r="L62" i="1"/>
  <c r="N62" i="1" s="1"/>
  <c r="M61" i="1"/>
  <c r="O61" i="1" s="1"/>
  <c r="L61" i="1"/>
  <c r="N61" i="1" s="1"/>
  <c r="M60" i="1"/>
  <c r="O60" i="1" s="1"/>
  <c r="L60" i="1"/>
  <c r="N60" i="1" s="1"/>
  <c r="M59" i="1"/>
  <c r="O59" i="1" s="1"/>
  <c r="L59" i="1"/>
  <c r="N59" i="1" s="1"/>
  <c r="M58" i="1"/>
  <c r="O58" i="1" s="1"/>
  <c r="L58" i="1"/>
  <c r="N58" i="1" s="1"/>
  <c r="M57" i="1"/>
  <c r="O57" i="1" s="1"/>
  <c r="L57" i="1"/>
  <c r="N57" i="1" s="1"/>
  <c r="M56" i="1"/>
  <c r="O56" i="1" s="1"/>
  <c r="L56" i="1"/>
  <c r="N56" i="1" s="1"/>
  <c r="M55" i="1"/>
  <c r="O55" i="1" s="1"/>
  <c r="L55" i="1"/>
  <c r="N55" i="1" s="1"/>
  <c r="M54" i="1"/>
  <c r="O54" i="1" s="1"/>
  <c r="L54" i="1"/>
  <c r="N54" i="1" s="1"/>
  <c r="M53" i="1"/>
  <c r="O53" i="1" s="1"/>
  <c r="L53" i="1"/>
  <c r="N53" i="1" s="1"/>
  <c r="M52" i="1"/>
  <c r="O52" i="1" s="1"/>
  <c r="L52" i="1"/>
  <c r="N52" i="1" s="1"/>
  <c r="M51" i="1"/>
  <c r="O51" i="1" s="1"/>
  <c r="L51" i="1"/>
  <c r="N51" i="1" s="1"/>
  <c r="M50" i="1"/>
  <c r="O50" i="1" s="1"/>
  <c r="L50" i="1"/>
  <c r="N50" i="1" s="1"/>
  <c r="M47" i="1"/>
  <c r="O47" i="1" s="1"/>
  <c r="L47" i="1"/>
  <c r="N47" i="1" s="1"/>
  <c r="M46" i="1"/>
  <c r="O46" i="1" s="1"/>
  <c r="L46" i="1"/>
  <c r="N46" i="1" s="1"/>
  <c r="M45" i="1"/>
  <c r="O45" i="1" s="1"/>
  <c r="L45" i="1"/>
  <c r="N45" i="1" s="1"/>
  <c r="M44" i="1"/>
  <c r="O44" i="1" s="1"/>
  <c r="L44" i="1"/>
  <c r="N44" i="1" s="1"/>
  <c r="M43" i="1"/>
  <c r="O43" i="1" s="1"/>
  <c r="L43" i="1"/>
  <c r="N43" i="1" s="1"/>
  <c r="M42" i="1"/>
  <c r="O42" i="1" s="1"/>
  <c r="L42" i="1"/>
  <c r="N42" i="1" s="1"/>
  <c r="M41" i="1"/>
  <c r="O41" i="1" s="1"/>
  <c r="M39" i="1"/>
  <c r="O39" i="1" s="1"/>
  <c r="L39" i="1"/>
  <c r="N39" i="1" s="1"/>
  <c r="M38" i="1"/>
  <c r="O38" i="1" s="1"/>
  <c r="L38" i="1"/>
  <c r="N38" i="1" s="1"/>
  <c r="M37" i="1"/>
  <c r="O37" i="1" s="1"/>
  <c r="L37" i="1"/>
  <c r="N37" i="1" s="1"/>
  <c r="M36" i="1"/>
  <c r="O36" i="1" s="1"/>
  <c r="L36" i="1"/>
  <c r="N36" i="1" s="1"/>
  <c r="M35" i="1"/>
  <c r="O35" i="1" s="1"/>
  <c r="L35" i="1"/>
  <c r="N35" i="1" s="1"/>
  <c r="M34" i="1"/>
  <c r="O34" i="1" s="1"/>
  <c r="L34" i="1"/>
  <c r="N34" i="1" s="1"/>
  <c r="M33" i="1"/>
  <c r="O33" i="1" s="1"/>
  <c r="L33" i="1"/>
  <c r="N33" i="1" s="1"/>
  <c r="M32" i="1"/>
  <c r="O32" i="1" s="1"/>
  <c r="L32" i="1"/>
  <c r="N32" i="1" s="1"/>
  <c r="M31" i="1"/>
  <c r="O31" i="1" s="1"/>
  <c r="L31" i="1"/>
  <c r="N31" i="1" s="1"/>
  <c r="M30" i="1"/>
  <c r="O30" i="1" s="1"/>
  <c r="L30" i="1"/>
  <c r="N30" i="1" s="1"/>
  <c r="M29" i="1"/>
  <c r="O29" i="1" s="1"/>
  <c r="L29" i="1"/>
  <c r="N29" i="1" s="1"/>
  <c r="M28" i="1"/>
  <c r="O28" i="1" s="1"/>
  <c r="L28" i="1"/>
  <c r="N28" i="1" s="1"/>
  <c r="M27" i="1"/>
  <c r="O27" i="1" s="1"/>
  <c r="L27" i="1"/>
  <c r="N27" i="1" s="1"/>
  <c r="M26" i="1"/>
  <c r="O26" i="1" s="1"/>
  <c r="L26" i="1"/>
  <c r="N26" i="1" s="1"/>
  <c r="M25" i="1"/>
  <c r="O25" i="1" s="1"/>
  <c r="L25" i="1"/>
  <c r="N25" i="1" s="1"/>
  <c r="M24" i="1"/>
  <c r="O24" i="1" s="1"/>
  <c r="L24" i="1"/>
  <c r="N24" i="1" s="1"/>
  <c r="M23" i="1"/>
  <c r="O23" i="1" s="1"/>
  <c r="L23" i="1"/>
  <c r="N23" i="1" s="1"/>
  <c r="M22" i="1"/>
  <c r="O22" i="1" s="1"/>
  <c r="L22" i="1"/>
  <c r="N22" i="1" s="1"/>
  <c r="M21" i="1"/>
  <c r="O21" i="1" s="1"/>
  <c r="L21" i="1"/>
  <c r="N21" i="1" s="1"/>
  <c r="M20" i="1"/>
  <c r="O20" i="1" s="1"/>
  <c r="L20" i="1"/>
  <c r="N20" i="1" s="1"/>
  <c r="M19" i="1"/>
  <c r="O19" i="1" s="1"/>
  <c r="L19" i="1"/>
  <c r="N19" i="1" s="1"/>
  <c r="M18" i="1"/>
  <c r="O18" i="1" s="1"/>
  <c r="L18" i="1"/>
  <c r="N18" i="1" s="1"/>
  <c r="M17" i="1"/>
  <c r="O17" i="1" s="1"/>
  <c r="L17" i="1"/>
  <c r="N17" i="1" s="1"/>
  <c r="M16" i="1"/>
  <c r="O16" i="1" s="1"/>
  <c r="L16" i="1"/>
  <c r="N16" i="1" s="1"/>
  <c r="M15" i="1"/>
  <c r="O15" i="1" s="1"/>
  <c r="L15" i="1"/>
  <c r="N15" i="1" s="1"/>
  <c r="M14" i="1"/>
  <c r="O14" i="1" s="1"/>
  <c r="L14" i="1"/>
  <c r="N14" i="1" s="1"/>
  <c r="M13" i="1"/>
  <c r="O13" i="1" s="1"/>
  <c r="L13" i="1"/>
  <c r="N13" i="1" s="1"/>
  <c r="M12" i="1"/>
  <c r="O12" i="1" s="1"/>
  <c r="L12" i="1"/>
  <c r="N12" i="1" s="1"/>
  <c r="M11" i="1"/>
  <c r="O11" i="1" s="1"/>
  <c r="L11" i="1"/>
  <c r="N11" i="1" s="1"/>
  <c r="M10" i="1"/>
  <c r="O10" i="1" s="1"/>
  <c r="L10" i="1"/>
  <c r="N10" i="1" s="1"/>
  <c r="M9" i="1"/>
  <c r="O9" i="1" s="1"/>
  <c r="L9" i="1"/>
  <c r="N9" i="1" s="1"/>
  <c r="M8" i="1"/>
  <c r="O8" i="1" s="1"/>
  <c r="L8" i="1"/>
  <c r="N8" i="1" s="1"/>
  <c r="M7" i="1"/>
  <c r="O7" i="1" s="1"/>
  <c r="L7" i="1"/>
  <c r="N7" i="1" s="1"/>
  <c r="C115" i="1" l="1"/>
  <c r="I148" i="2" l="1"/>
  <c r="H148" i="2"/>
  <c r="G148" i="2"/>
  <c r="M148" i="2" s="1"/>
  <c r="O148" i="2" s="1"/>
  <c r="F148" i="2"/>
  <c r="E148" i="2"/>
  <c r="D148" i="2"/>
  <c r="C148" i="2"/>
  <c r="I115" i="1"/>
  <c r="H115" i="1"/>
  <c r="G115" i="1"/>
  <c r="F115" i="1"/>
  <c r="E115" i="1"/>
  <c r="D115" i="1"/>
  <c r="L148" i="2" l="1"/>
  <c r="N148" i="2" s="1"/>
  <c r="L115" i="1"/>
  <c r="N115" i="1" s="1"/>
  <c r="M115" i="1"/>
  <c r="O115" i="1" s="1"/>
  <c r="E117" i="1" l="1"/>
  <c r="E150" i="2" l="1"/>
</calcChain>
</file>

<file path=xl/sharedStrings.xml><?xml version="1.0" encoding="utf-8"?>
<sst xmlns="http://schemas.openxmlformats.org/spreadsheetml/2006/main" count="399" uniqueCount="147">
  <si>
    <t>มหาวิทยาลัยราชภัฏสกลนคร</t>
  </si>
  <si>
    <t>ลำดับ</t>
  </si>
  <si>
    <t>หน่วยงานคณะ/สำนัก/สถาบัน</t>
  </si>
  <si>
    <t>แผน</t>
  </si>
  <si>
    <t>ผล</t>
  </si>
  <si>
    <t>กองกลาง</t>
  </si>
  <si>
    <t>งานบริหารทั่วไป</t>
  </si>
  <si>
    <t>งานคลัง</t>
  </si>
  <si>
    <t>งานทรัพย์สินและรายได้</t>
  </si>
  <si>
    <t>งานพัสดุ</t>
  </si>
  <si>
    <t>โรงเรียนวิถีธรรมแห่งมหาวิทยาลัยราชภัฏสกลนคร</t>
  </si>
  <si>
    <t>กองนโยบายและแผน</t>
  </si>
  <si>
    <t>กองพัฒนานักศึกษา</t>
  </si>
  <si>
    <t>คณะครุศาสตร์</t>
  </si>
  <si>
    <t>สาขาวิชาการศึกษาปฐมวัย</t>
  </si>
  <si>
    <t>สาขาวิชาพลศึกษาและวิทยาศาสตร์การกีฬา</t>
  </si>
  <si>
    <t>สาขาวิชาคณิตศาสตร์</t>
  </si>
  <si>
    <t>สาขาวิชาการสอนภาษาอังกฤษ</t>
  </si>
  <si>
    <t>สาขาวิชาสังคมศึกษา</t>
  </si>
  <si>
    <t>สาขาวิชาภาษาไทย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</si>
  <si>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</si>
  <si>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</si>
  <si>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</si>
  <si>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โครงการพิเศษ (ร.ร.ตชด.)</t>
  </si>
  <si>
    <t>สาขาวิชาอุตสาหกรรมศิลป์และเทคโนโลยี</t>
  </si>
  <si>
    <t>หลักสูตรฟิสิกส์</t>
  </si>
  <si>
    <t>คณะเทคโนโลยีการเกษตร</t>
  </si>
  <si>
    <t>งานบริการการศึกษา</t>
  </si>
  <si>
    <t>สาขาวิชาเกษตรศาสตร์</t>
  </si>
  <si>
    <t>สาขาวิชาพืชศาสตร์</t>
  </si>
  <si>
    <t>สาขาวิชาสัตวศาสตร์</t>
  </si>
  <si>
    <t>สาขาวิชาการประมง</t>
  </si>
  <si>
    <t>สาขาวิชาเทคโนโลยีการอาหาร</t>
  </si>
  <si>
    <t>คณะเทคโนโลยีอุตสาหกรรม</t>
  </si>
  <si>
    <t>สาขาวิชาโยธาและสถาปัตยกรรม</t>
  </si>
  <si>
    <t>สาขาวิชาเครื่องกลและอุตสาหการ</t>
  </si>
  <si>
    <t>สาขาวิชาไฟฟ้าและอิเล็กทรอนิกส์</t>
  </si>
  <si>
    <t>บัณฑิตวิทยาลัย</t>
  </si>
  <si>
    <t>คณะมนุษยศาสตร์และสังคมศาสตร์</t>
  </si>
  <si>
    <t>สาขาวิชาวิชาภาษาต่างประเทศ</t>
  </si>
  <si>
    <t>สาขาวิชาภาษาอังกฤษ</t>
  </si>
  <si>
    <t>สาขาวิชานิติศาสตร์</t>
  </si>
  <si>
    <t>สาขาวิชาศิลปกรรม</t>
  </si>
  <si>
    <t>สาขาวิชาดนตรี</t>
  </si>
  <si>
    <t>สาขาวิชาการพัฒนาชุมชน</t>
  </si>
  <si>
    <t>สาขาวิชาภาษาอังกฤษธุรกิจ</t>
  </si>
  <si>
    <t>สาขาวิชาสารสนเทศศาสตร์</t>
  </si>
  <si>
    <t>สาขาวิชาการท่องเที่ยวและการโรงแรม</t>
  </si>
  <si>
    <t>สาขาวิชารัฐศาสตร์</t>
  </si>
  <si>
    <t>คณะวิทยาการจัดการ</t>
  </si>
  <si>
    <t>สาขาวิชาการบัญชี</t>
  </si>
  <si>
    <t>สาขาวิชาบริหารธุรกิจ</t>
  </si>
  <si>
    <t>สาขาวิชารัฐประศาสนศาสตร์</t>
  </si>
  <si>
    <t>สาขาวิชานิเทศศาสตร์</t>
  </si>
  <si>
    <t>คณะวิทยาศาสตร์และเทคโนโลยี</t>
  </si>
  <si>
    <t>สาขาวิชาฟิสิกส์</t>
  </si>
  <si>
    <t>สาขาวิชาเคมี</t>
  </si>
  <si>
    <t>สาขาวิชาชีววิทยา</t>
  </si>
  <si>
    <t>สาขาวิชาวิทยาศาสตร์สิ่งแวดล้อม</t>
  </si>
  <si>
    <t>สาขาวิชาคอมพิวเตอร์</t>
  </si>
  <si>
    <t>งานกิจการนักศึกษา</t>
  </si>
  <si>
    <t>สาขาวิชาวิทยาศาสตร์สุขภาพ</t>
  </si>
  <si>
    <t>ศูนย์วิทยาศาสตร์</t>
  </si>
  <si>
    <t>ศูนย์เทคโนโลยีที่เหมาะสม</t>
  </si>
  <si>
    <t>สาขาวิชาฟิสิกส์ (ป.โท)</t>
  </si>
  <si>
    <t>สถาบันภาษา ศิลปะและวัฒนธรรม</t>
  </si>
  <si>
    <t>งานวิเทศสัมพันธ์</t>
  </si>
  <si>
    <t>การอนุรักษ์วัฒนธรรมท้องถิ่น</t>
  </si>
  <si>
    <t>สำนักวิทยบริการและเทคโนโลยีสารสนเทศ</t>
  </si>
  <si>
    <t>งานพัฒนาทรัพยากรสารสนเทศ</t>
  </si>
  <si>
    <t>สถาบันวิจัยและพัฒนา</t>
  </si>
  <si>
    <t>งานสารสนเทศและเผยแพร่งานวิจัย</t>
  </si>
  <si>
    <t>สำนักส่งเสริมวิชาการและงานทะเบียน</t>
  </si>
  <si>
    <t>งานส่งเสริมวิชาการ</t>
  </si>
  <si>
    <t>รวมทั้งสิ้น</t>
  </si>
  <si>
    <t>รวมไตรมาส 1</t>
  </si>
  <si>
    <t>จำนวน
โครงการทั้งหมด</t>
  </si>
  <si>
    <t>จำนวนโครงการ
ที่เบิกจ่ายแล้ว</t>
  </si>
  <si>
    <t>งบประมาณ
ที่ได้รับจัดสรร</t>
  </si>
  <si>
    <t>งานบริหารบุคคลและนิติการ</t>
  </si>
  <si>
    <t>งานประชาสัมพันธ์และโสตทัศนูปกรณ์</t>
  </si>
  <si>
    <t>งานอาคาร สถานที่ และยานพาหนะ</t>
  </si>
  <si>
    <t>หน่วยตรวจสอบภายใน</t>
  </si>
  <si>
    <t>สภาคณาจารย์และข้าราชการ</t>
  </si>
  <si>
    <t>หน่วยส่งเสริมอนามัยและสุขภาพ</t>
  </si>
  <si>
    <t>หน่วยยานพาหนะ</t>
  </si>
  <si>
    <t>งานอนามัยและสุขาภิบาล</t>
  </si>
  <si>
    <t>งานหอพักนักศึกษาและบุคลากร</t>
  </si>
  <si>
    <t>สาขาวิชาการบริหารการศึกษา (ป.โท)</t>
  </si>
  <si>
    <t>สาขาวิชาวิจัยหลักสูตรและการสอน (ป.โท)</t>
  </si>
  <si>
    <t>สาขาวิชาการบริหารการศึกษา (ป.เอก)</t>
  </si>
  <si>
    <t>สาขาวิชารัฐประศาสนศาสตร์ (ป.โท)</t>
  </si>
  <si>
    <t>สาขาวิชาการบริหารและพัฒนาการศึกษา (ป.เอก)</t>
  </si>
  <si>
    <t>สาขาวิชาการวิจัยและพัฒนาการศึกษา (ป.โท)</t>
  </si>
  <si>
    <t>สาขาวิชาฟิสิกส์ (ป.เอก)</t>
  </si>
  <si>
    <t>สาขาวิชาการบริหารและพัฒนาการศึกษา (ป.โท)</t>
  </si>
  <si>
    <t>สาขาวิชาคอมพิวเตอร์ธุรกิจ</t>
  </si>
  <si>
    <t>งานวารสารและสิ่งพิมพ์ต่อเนื่อง</t>
  </si>
  <si>
    <t>งานบริการสารสนเทศ</t>
  </si>
  <si>
    <t>ศูนย์หนองหารศึกษา</t>
  </si>
  <si>
    <t>ศูนย์วิชาศึกษาทั่วไป</t>
  </si>
  <si>
    <t>ร้อยละการเบิกจ่าย</t>
  </si>
  <si>
    <t>รายงานผลการเบิกจ่ายงบประมาณ (เบิกจ่ายหน่วยงาน) งบประมาณ แผ่นดิน ประจำปีงบประมาณ พ.ศ 2562</t>
  </si>
  <si>
    <t>รายงานผลการเบิกจ่ายงบประมาณ (เบิกจ่ายหน่วยงาน) งบประมาณ งบประมาณเงินรายได้ ประจำปีงบประมาณ พ.ศ 2562</t>
  </si>
  <si>
    <t>งานแผนและงบประมาณ</t>
  </si>
  <si>
    <t>งานยุทธศาสตร์และติดตามประเมินผล</t>
  </si>
  <si>
    <t>งานประกันคุณภาพการศึกษา</t>
  </si>
  <si>
    <t>งานส่งเสริมและพัฒนากิจกรรมนักศึกษา</t>
  </si>
  <si>
    <t>สาขาวิชาคหกรรมศาสตร์</t>
  </si>
  <si>
    <t>งานวิจัยและประกันคุณภาพการศึกษา</t>
  </si>
  <si>
    <t>สาขาวิชาธุรกิจการเกษตร</t>
  </si>
  <si>
    <t>สาขาวิชาวัฒนธรรมศึกษาเพื่อการพัฒนา</t>
  </si>
  <si>
    <t>สาขาวิชาการตลาด การจัดการโลจิสติกส์ และการค้าปลีก</t>
  </si>
  <si>
    <t>สาขาวิชาการเงินการธนาคาร</t>
  </si>
  <si>
    <t>งานวิชาการและวิจัย</t>
  </si>
  <si>
    <t>งานอนุรักษ์ ส่งเสริม เผยแพร่ศาสนาศิลปะและวัฒนธรรม</t>
  </si>
  <si>
    <t>งานวิจัยสถาบันและสารสนเทศ</t>
  </si>
  <si>
    <t>งานแนะแนวและศิษย์เก่าสัมพันธ์</t>
  </si>
  <si>
    <t>งานสวัสดิการนักศึกษาและทุนการศึกษา</t>
  </si>
  <si>
    <t>งานพัฒนาและส่งเสริมการศึกษานักศึกษาพิการ</t>
  </si>
  <si>
    <t>งานฝ่ายกิจการนักศึกษาและวิเทศสัมพันธ์</t>
  </si>
  <si>
    <t>งานวิชาการและฝึกประสบการณ์วิชาชีพครู</t>
  </si>
  <si>
    <t>สาขาวิชาวิจัยหลักสูตรและการสอน ป.เอก</t>
  </si>
  <si>
    <t>สาขาวิชาการบริหารการพัฒนา ป.เอก</t>
  </si>
  <si>
    <t>สาขาวิชาเทคโนโลยีและการจัดการสารสนเทศดิจิทัล (ป.โท)</t>
  </si>
  <si>
    <t>สาขาวิชาการสอนวิทยาศาสตร์ ป.โท</t>
  </si>
  <si>
    <t>สาขาวิชาบริหารธุรกิจ (แขนงวิชาเศรษฐศาสตร์ธุรกิจ)</t>
  </si>
  <si>
    <t>สาขาวิชาบริหารธุรกิจ (แขนงวิชาการบริการทรัพยากรมนุษย์และการจัดการทั่วไป)</t>
  </si>
  <si>
    <t>งานศึกษาฝึกอบรมทางภาษาและวิเทศสันพันธ์</t>
  </si>
  <si>
    <t>งานพัฒนาระบบสารสนเทศ</t>
  </si>
  <si>
    <t>งานพัฒนาเทคโนโลยีเครือข่ายและบริการคอมพิวเตอร์</t>
  </si>
  <si>
    <t>งานพัฒนาสื่อดิจิทัล</t>
  </si>
  <si>
    <t>งานบริหารการวิจัย</t>
  </si>
  <si>
    <t>งานศูนย์ความเป็นเลิศด้านพลังงานทางเลือก</t>
  </si>
  <si>
    <t>งานวิจัยและบริการวิชาการ</t>
  </si>
  <si>
    <t>รวมแผน/ผล</t>
  </si>
  <si>
    <t>ไตรมาส 2</t>
  </si>
  <si>
    <t>หลักสูตรประกาศนียบัตรบัณฑิต สาขาวิชาชีพครู</t>
  </si>
  <si>
    <t>สาขาวิชาวิทยาศาสตร์และเทคโนโลยีการอาหาร</t>
  </si>
  <si>
    <t>สาขาวิชาเทคนิคการสัตวแพทย์</t>
  </si>
  <si>
    <t>สาขาวิชาบริหารธุรกิจ (แขนงวิชาคอมพิวเตอร์ธุรกิจ)</t>
  </si>
  <si>
    <t>สาขาวิชาเทคโนโลยีสารสนเทศ</t>
  </si>
  <si>
    <t>รายงานผลการเบิกจ่ายงบประมาณ (เบิกจ่ายหน่วยงาน) งบประมาณ บ.กศ. (ภูพานเพลซ) ประจำปีงบประมาณ พ.ศ 2562</t>
  </si>
  <si>
    <t>ศูนย์ฝึกประสบการณ์วิชาชีพอาคารเอนกประสงค์ภูพานเพลซ</t>
  </si>
  <si>
    <t>ไตรมาส 3
(เมษายน - พฤษภาคม)</t>
  </si>
  <si>
    <t>ข้อมูล วันที่ 28 พฤษภาคม 2562 เวลา 17.00 น.</t>
  </si>
  <si>
    <t>ข้อมูล วันที่ 28 พฤษภาคม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</si>
</sst>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39E6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horizontal="right" vertical="center" wrapText="1"/>
    </xf>
    <xf numFmtId="187" fontId="2" fillId="0" borderId="1" xfId="1" applyNumberFormat="1" applyFont="1" applyBorder="1" applyAlignment="1">
      <alignment horizontal="right" vertical="center" wrapText="1"/>
    </xf>
    <xf numFmtId="187" fontId="3" fillId="6" borderId="1" xfId="1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187" fontId="3" fillId="7" borderId="1" xfId="1" applyNumberFormat="1" applyFont="1" applyFill="1" applyBorder="1" applyAlignment="1">
      <alignment horizontal="right" vertical="center" wrapText="1"/>
    </xf>
    <xf numFmtId="43" fontId="3" fillId="7" borderId="1" xfId="1" applyFont="1" applyFill="1" applyBorder="1" applyAlignment="1">
      <alignment horizontal="right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87" fontId="3" fillId="5" borderId="1" xfId="1" applyNumberFormat="1" applyFont="1" applyFill="1" applyBorder="1" applyAlignment="1">
      <alignment horizontal="right" vertical="center" wrapText="1"/>
    </xf>
    <xf numFmtId="43" fontId="3" fillId="5" borderId="1" xfId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right" vertical="center" wrapText="1"/>
    </xf>
    <xf numFmtId="43" fontId="2" fillId="0" borderId="6" xfId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87" fontId="2" fillId="0" borderId="7" xfId="1" applyNumberFormat="1" applyFont="1" applyBorder="1" applyAlignment="1">
      <alignment horizontal="right" vertical="center" wrapText="1"/>
    </xf>
    <xf numFmtId="43" fontId="2" fillId="0" borderId="7" xfId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87" fontId="2" fillId="0" borderId="8" xfId="1" applyNumberFormat="1" applyFont="1" applyBorder="1" applyAlignment="1">
      <alignment horizontal="right" vertical="center" wrapText="1"/>
    </xf>
    <xf numFmtId="43" fontId="2" fillId="0" borderId="8" xfId="1" applyFont="1" applyBorder="1" applyAlignment="1">
      <alignment horizontal="right" vertical="center" wrapText="1"/>
    </xf>
    <xf numFmtId="187" fontId="3" fillId="2" borderId="1" xfId="1" applyNumberFormat="1" applyFont="1" applyFill="1" applyBorder="1" applyAlignment="1">
      <alignment horizontal="center" vertical="center" wrapText="1"/>
    </xf>
    <xf numFmtId="187" fontId="2" fillId="0" borderId="0" xfId="1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87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87" fontId="6" fillId="5" borderId="1" xfId="1" applyNumberFormat="1" applyFont="1" applyFill="1" applyBorder="1" applyAlignment="1">
      <alignment horizontal="right" vertical="center" wrapText="1"/>
    </xf>
    <xf numFmtId="43" fontId="6" fillId="5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87" fontId="7" fillId="0" borderId="1" xfId="1" applyNumberFormat="1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187" fontId="6" fillId="7" borderId="1" xfId="1" applyNumberFormat="1" applyFont="1" applyFill="1" applyBorder="1" applyAlignment="1">
      <alignment horizontal="right" vertical="center" wrapText="1"/>
    </xf>
    <xf numFmtId="43" fontId="6" fillId="7" borderId="1" xfId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87" fontId="2" fillId="0" borderId="6" xfId="1" applyNumberFormat="1" applyFont="1" applyFill="1" applyBorder="1" applyAlignment="1">
      <alignment horizontal="right" vertical="center" wrapText="1"/>
    </xf>
    <xf numFmtId="43" fontId="2" fillId="0" borderId="6" xfId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87" fontId="2" fillId="0" borderId="7" xfId="1" applyNumberFormat="1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87" fontId="2" fillId="0" borderId="8" xfId="1" applyNumberFormat="1" applyFont="1" applyFill="1" applyBorder="1" applyAlignment="1">
      <alignment horizontal="right" vertical="center" wrapText="1"/>
    </xf>
    <xf numFmtId="43" fontId="2" fillId="0" borderId="8" xfId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view="pageBreakPreview" zoomScaleNormal="100" zoomScaleSheetLayoutView="100" workbookViewId="0">
      <selection activeCell="P9" sqref="P9"/>
    </sheetView>
  </sheetViews>
  <sheetFormatPr defaultColWidth="38.625" defaultRowHeight="18.75" x14ac:dyDescent="0.3"/>
  <cols>
    <col min="1" max="1" width="4.625" style="33" bestFit="1" customWidth="1"/>
    <col min="2" max="2" width="27.25" style="1" bestFit="1" customWidth="1"/>
    <col min="3" max="3" width="6.375" style="1" bestFit="1" customWidth="1"/>
    <col min="4" max="4" width="9.5" style="1" bestFit="1" customWidth="1"/>
    <col min="5" max="5" width="10.625" style="1" bestFit="1" customWidth="1"/>
    <col min="6" max="6" width="10.5" style="1" bestFit="1" customWidth="1"/>
    <col min="7" max="8" width="13" style="1" bestFit="1" customWidth="1"/>
    <col min="9" max="10" width="12.75" style="1" bestFit="1" customWidth="1"/>
    <col min="11" max="11" width="12" style="1" bestFit="1" customWidth="1"/>
    <col min="12" max="12" width="10.5" style="32" bestFit="1" customWidth="1"/>
    <col min="13" max="13" width="12.625" style="1" bestFit="1" customWidth="1"/>
    <col min="14" max="14" width="5.875" style="1" bestFit="1" customWidth="1"/>
    <col min="15" max="15" width="5.75" style="1" bestFit="1" customWidth="1"/>
    <col min="16" max="16384" width="38.625" style="1"/>
  </cols>
  <sheetData>
    <row r="1" spans="1:15" ht="23.25" x14ac:dyDescent="0.3">
      <c r="A1" s="73" t="s">
        <v>102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x14ac:dyDescent="0.3">
      <c r="A2" s="73" t="s">
        <v>146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x14ac:dyDescent="0.3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x14ac:dyDescent="0.3">
      <c r="A4" s="75" t="s">
        <v>1</v>
      </c>
      <c r="B4" s="75" t="s">
        <v>2</v>
      </c>
      <c r="C4" s="76" t="s">
        <v>76</v>
      </c>
      <c r="D4" s="76" t="s">
        <v>77</v>
      </c>
      <c r="E4" s="76" t="s">
        <v>78</v>
      </c>
      <c r="F4" s="79" t="s">
        <v>75</v>
      </c>
      <c r="G4" s="79"/>
      <c r="H4" s="67" t="s">
        <v>136</v>
      </c>
      <c r="I4" s="68"/>
      <c r="J4" s="67" t="s">
        <v>144</v>
      </c>
      <c r="K4" s="68"/>
      <c r="L4" s="67" t="s">
        <v>135</v>
      </c>
      <c r="M4" s="68"/>
      <c r="N4" s="71" t="s">
        <v>101</v>
      </c>
      <c r="O4" s="71"/>
    </row>
    <row r="5" spans="1:15" x14ac:dyDescent="0.3">
      <c r="A5" s="75"/>
      <c r="B5" s="75"/>
      <c r="C5" s="77"/>
      <c r="D5" s="77"/>
      <c r="E5" s="77"/>
      <c r="F5" s="79"/>
      <c r="G5" s="79"/>
      <c r="H5" s="69"/>
      <c r="I5" s="70"/>
      <c r="J5" s="69"/>
      <c r="K5" s="70"/>
      <c r="L5" s="69"/>
      <c r="M5" s="70"/>
      <c r="N5" s="71"/>
      <c r="O5" s="71"/>
    </row>
    <row r="6" spans="1:15" x14ac:dyDescent="0.3">
      <c r="A6" s="75"/>
      <c r="B6" s="75"/>
      <c r="C6" s="78"/>
      <c r="D6" s="78"/>
      <c r="E6" s="78"/>
      <c r="F6" s="40" t="s">
        <v>3</v>
      </c>
      <c r="G6" s="40" t="s">
        <v>4</v>
      </c>
      <c r="H6" s="40" t="s">
        <v>3</v>
      </c>
      <c r="I6" s="40" t="s">
        <v>4</v>
      </c>
      <c r="J6" s="40" t="s">
        <v>3</v>
      </c>
      <c r="K6" s="40" t="s">
        <v>4</v>
      </c>
      <c r="L6" s="31" t="s">
        <v>3</v>
      </c>
      <c r="M6" s="40" t="s">
        <v>4</v>
      </c>
      <c r="N6" s="40" t="s">
        <v>3</v>
      </c>
      <c r="O6" s="40" t="s">
        <v>4</v>
      </c>
    </row>
    <row r="7" spans="1:15" s="13" customFormat="1" x14ac:dyDescent="0.3">
      <c r="A7" s="55">
        <v>1</v>
      </c>
      <c r="B7" s="56" t="s">
        <v>5</v>
      </c>
      <c r="C7" s="55">
        <v>26</v>
      </c>
      <c r="D7" s="55">
        <v>15</v>
      </c>
      <c r="E7" s="57">
        <v>527872038</v>
      </c>
      <c r="F7" s="57">
        <v>125853674</v>
      </c>
      <c r="G7" s="58">
        <v>126661813.19</v>
      </c>
      <c r="H7" s="58">
        <v>170844955</v>
      </c>
      <c r="I7" s="58">
        <v>177668729.72999999</v>
      </c>
      <c r="J7" s="58">
        <v>96099007</v>
      </c>
      <c r="K7" s="58">
        <v>67597227.879999995</v>
      </c>
      <c r="L7" s="57">
        <f>SUM(F7,H7,J7)</f>
        <v>392797636</v>
      </c>
      <c r="M7" s="58">
        <f>SUM(G7,I7,K7)</f>
        <v>371927770.79999995</v>
      </c>
      <c r="N7" s="58">
        <f>(L7*100)/E7</f>
        <v>74.411525468981182</v>
      </c>
      <c r="O7" s="58">
        <f>(M7*100)/E7</f>
        <v>70.457941324029733</v>
      </c>
    </row>
    <row r="8" spans="1:15" s="13" customFormat="1" x14ac:dyDescent="0.3">
      <c r="A8" s="59">
        <v>2</v>
      </c>
      <c r="B8" s="60" t="s">
        <v>11</v>
      </c>
      <c r="C8" s="59">
        <v>9</v>
      </c>
      <c r="D8" s="59">
        <v>7</v>
      </c>
      <c r="E8" s="61">
        <v>1138000</v>
      </c>
      <c r="F8" s="61">
        <v>26095</v>
      </c>
      <c r="G8" s="62">
        <v>47385.919999999998</v>
      </c>
      <c r="H8" s="62">
        <v>429560</v>
      </c>
      <c r="I8" s="62">
        <v>160002.45000000001</v>
      </c>
      <c r="J8" s="62">
        <v>222500</v>
      </c>
      <c r="K8" s="62">
        <v>22595</v>
      </c>
      <c r="L8" s="61">
        <f t="shared" ref="L8:M14" si="0">SUM(F8,H8,J8)</f>
        <v>678155</v>
      </c>
      <c r="M8" s="62">
        <f t="shared" si="0"/>
        <v>229983.37</v>
      </c>
      <c r="N8" s="62">
        <f t="shared" ref="N8:N14" si="1">(L8*100)/E8</f>
        <v>59.591827768014056</v>
      </c>
      <c r="O8" s="62">
        <f t="shared" ref="O8:O14" si="2">(M8*100)/E8</f>
        <v>20.209434973637961</v>
      </c>
    </row>
    <row r="9" spans="1:15" s="13" customFormat="1" x14ac:dyDescent="0.3">
      <c r="A9" s="59">
        <v>3</v>
      </c>
      <c r="B9" s="60" t="s">
        <v>12</v>
      </c>
      <c r="C9" s="59">
        <v>5</v>
      </c>
      <c r="D9" s="59">
        <v>4</v>
      </c>
      <c r="E9" s="61">
        <v>688000</v>
      </c>
      <c r="F9" s="61">
        <v>66688</v>
      </c>
      <c r="G9" s="62">
        <v>226857.9</v>
      </c>
      <c r="H9" s="62">
        <v>389850</v>
      </c>
      <c r="I9" s="62">
        <v>197070</v>
      </c>
      <c r="J9" s="62">
        <v>74518</v>
      </c>
      <c r="K9" s="62">
        <v>14551.5</v>
      </c>
      <c r="L9" s="61">
        <f t="shared" si="0"/>
        <v>531056</v>
      </c>
      <c r="M9" s="62">
        <f t="shared" si="0"/>
        <v>438479.4</v>
      </c>
      <c r="N9" s="62">
        <f t="shared" si="1"/>
        <v>77.188372093023261</v>
      </c>
      <c r="O9" s="62">
        <f t="shared" si="2"/>
        <v>63.732470930232559</v>
      </c>
    </row>
    <row r="10" spans="1:15" s="13" customFormat="1" x14ac:dyDescent="0.3">
      <c r="A10" s="59">
        <v>4</v>
      </c>
      <c r="B10" s="60" t="s">
        <v>13</v>
      </c>
      <c r="C10" s="59">
        <v>62</v>
      </c>
      <c r="D10" s="59">
        <v>34</v>
      </c>
      <c r="E10" s="61">
        <v>6401967</v>
      </c>
      <c r="F10" s="61">
        <v>88097</v>
      </c>
      <c r="G10" s="62">
        <v>102891.26</v>
      </c>
      <c r="H10" s="62">
        <v>4802646</v>
      </c>
      <c r="I10" s="62">
        <v>2349050.8799999999</v>
      </c>
      <c r="J10" s="62">
        <v>326070</v>
      </c>
      <c r="K10" s="62">
        <v>469136.75</v>
      </c>
      <c r="L10" s="61">
        <f t="shared" si="0"/>
        <v>5216813</v>
      </c>
      <c r="M10" s="62">
        <f t="shared" si="0"/>
        <v>2921078.8899999997</v>
      </c>
      <c r="N10" s="62">
        <f t="shared" si="1"/>
        <v>81.487658402487867</v>
      </c>
      <c r="O10" s="62">
        <f t="shared" si="2"/>
        <v>45.627834226574414</v>
      </c>
    </row>
    <row r="11" spans="1:15" s="13" customFormat="1" x14ac:dyDescent="0.3">
      <c r="A11" s="59">
        <v>5</v>
      </c>
      <c r="B11" s="60" t="s">
        <v>26</v>
      </c>
      <c r="C11" s="59">
        <v>40</v>
      </c>
      <c r="D11" s="59">
        <v>31</v>
      </c>
      <c r="E11" s="61">
        <v>4640610</v>
      </c>
      <c r="F11" s="61">
        <v>336367</v>
      </c>
      <c r="G11" s="62">
        <v>316555.40000000002</v>
      </c>
      <c r="H11" s="62">
        <v>1179686</v>
      </c>
      <c r="I11" s="62">
        <v>782899.45</v>
      </c>
      <c r="J11" s="62">
        <v>488231</v>
      </c>
      <c r="K11" s="62">
        <v>1118070.8</v>
      </c>
      <c r="L11" s="61">
        <f>SUM(F11,H11,J11)</f>
        <v>2004284</v>
      </c>
      <c r="M11" s="62">
        <f>SUM(G11,I11,K11)</f>
        <v>2217525.6500000004</v>
      </c>
      <c r="N11" s="62">
        <f>(L11*100)/E11</f>
        <v>43.190097853514949</v>
      </c>
      <c r="O11" s="62">
        <f>(M11*100)/E11</f>
        <v>47.785218969057951</v>
      </c>
    </row>
    <row r="12" spans="1:15" s="13" customFormat="1" x14ac:dyDescent="0.3">
      <c r="A12" s="59">
        <v>6</v>
      </c>
      <c r="B12" s="60" t="s">
        <v>33</v>
      </c>
      <c r="C12" s="59">
        <v>26</v>
      </c>
      <c r="D12" s="59">
        <v>16</v>
      </c>
      <c r="E12" s="61">
        <v>2121300</v>
      </c>
      <c r="F12" s="61">
        <v>156381</v>
      </c>
      <c r="G12" s="62">
        <v>214885</v>
      </c>
      <c r="H12" s="62">
        <v>648685</v>
      </c>
      <c r="I12" s="62">
        <v>564951</v>
      </c>
      <c r="J12" s="62">
        <v>239654</v>
      </c>
      <c r="K12" s="62">
        <v>218684</v>
      </c>
      <c r="L12" s="61">
        <f t="shared" si="0"/>
        <v>1044720</v>
      </c>
      <c r="M12" s="62">
        <f t="shared" si="0"/>
        <v>998520</v>
      </c>
      <c r="N12" s="62">
        <f t="shared" si="1"/>
        <v>49.249045396690711</v>
      </c>
      <c r="O12" s="62">
        <f t="shared" si="2"/>
        <v>47.071135624381277</v>
      </c>
    </row>
    <row r="13" spans="1:15" s="13" customFormat="1" x14ac:dyDescent="0.3">
      <c r="A13" s="59">
        <v>7</v>
      </c>
      <c r="B13" s="60" t="s">
        <v>37</v>
      </c>
      <c r="C13" s="59">
        <v>1</v>
      </c>
      <c r="D13" s="59">
        <v>0</v>
      </c>
      <c r="E13" s="61">
        <v>35000</v>
      </c>
      <c r="F13" s="61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1">
        <f t="shared" si="0"/>
        <v>0</v>
      </c>
      <c r="M13" s="62">
        <f t="shared" si="0"/>
        <v>0</v>
      </c>
      <c r="N13" s="62">
        <f t="shared" si="1"/>
        <v>0</v>
      </c>
      <c r="O13" s="62">
        <f t="shared" si="2"/>
        <v>0</v>
      </c>
    </row>
    <row r="14" spans="1:15" s="13" customFormat="1" x14ac:dyDescent="0.3">
      <c r="A14" s="59">
        <v>8</v>
      </c>
      <c r="B14" s="60" t="s">
        <v>38</v>
      </c>
      <c r="C14" s="59">
        <v>46</v>
      </c>
      <c r="D14" s="59">
        <v>36</v>
      </c>
      <c r="E14" s="61">
        <v>6252300</v>
      </c>
      <c r="F14" s="61">
        <v>285574</v>
      </c>
      <c r="G14" s="62">
        <v>579678.5</v>
      </c>
      <c r="H14" s="62">
        <v>4144006</v>
      </c>
      <c r="I14" s="62">
        <v>1754754.42</v>
      </c>
      <c r="J14" s="62">
        <v>468400</v>
      </c>
      <c r="K14" s="62">
        <v>938456</v>
      </c>
      <c r="L14" s="61">
        <f t="shared" si="0"/>
        <v>4897980</v>
      </c>
      <c r="M14" s="62">
        <f t="shared" si="0"/>
        <v>3272888.92</v>
      </c>
      <c r="N14" s="62">
        <f t="shared" si="1"/>
        <v>78.338851302720599</v>
      </c>
      <c r="O14" s="62">
        <f t="shared" si="2"/>
        <v>52.346959039073624</v>
      </c>
    </row>
    <row r="15" spans="1:15" s="13" customFormat="1" x14ac:dyDescent="0.3">
      <c r="A15" s="59">
        <v>9</v>
      </c>
      <c r="B15" s="60" t="s">
        <v>49</v>
      </c>
      <c r="C15" s="59">
        <v>26</v>
      </c>
      <c r="D15" s="59">
        <v>19</v>
      </c>
      <c r="E15" s="61">
        <v>10123755</v>
      </c>
      <c r="F15" s="61">
        <v>248400</v>
      </c>
      <c r="G15" s="62">
        <v>497810</v>
      </c>
      <c r="H15" s="62">
        <v>4450932</v>
      </c>
      <c r="I15" s="62">
        <v>1098867</v>
      </c>
      <c r="J15" s="62">
        <v>2238030</v>
      </c>
      <c r="K15" s="62">
        <v>1379937</v>
      </c>
      <c r="L15" s="61">
        <f t="shared" ref="L15:M20" si="3">SUM(F15,H15,J15)</f>
        <v>6937362</v>
      </c>
      <c r="M15" s="62">
        <f t="shared" si="3"/>
        <v>2976614</v>
      </c>
      <c r="N15" s="62">
        <f t="shared" ref="N15:N21" si="4">(L15*100)/E15</f>
        <v>68.525581664115734</v>
      </c>
      <c r="O15" s="62">
        <f t="shared" ref="O15:O20" si="5">(M15*100)/E15</f>
        <v>29.402272180628632</v>
      </c>
    </row>
    <row r="16" spans="1:15" s="13" customFormat="1" x14ac:dyDescent="0.3">
      <c r="A16" s="59">
        <v>10</v>
      </c>
      <c r="B16" s="60" t="s">
        <v>54</v>
      </c>
      <c r="C16" s="59">
        <v>66</v>
      </c>
      <c r="D16" s="59">
        <v>46</v>
      </c>
      <c r="E16" s="61">
        <v>11047670</v>
      </c>
      <c r="F16" s="61">
        <v>457806</v>
      </c>
      <c r="G16" s="62">
        <v>634008.67000000004</v>
      </c>
      <c r="H16" s="62">
        <v>5544515</v>
      </c>
      <c r="I16" s="62">
        <v>2343694.98</v>
      </c>
      <c r="J16" s="62">
        <v>2278457</v>
      </c>
      <c r="K16" s="62">
        <v>1372341.75</v>
      </c>
      <c r="L16" s="61">
        <f t="shared" si="3"/>
        <v>8280778</v>
      </c>
      <c r="M16" s="62">
        <f t="shared" si="3"/>
        <v>4350045.4000000004</v>
      </c>
      <c r="N16" s="62">
        <f t="shared" si="4"/>
        <v>74.954972405946236</v>
      </c>
      <c r="O16" s="62">
        <f t="shared" si="5"/>
        <v>39.375229347002588</v>
      </c>
    </row>
    <row r="17" spans="1:15" s="13" customFormat="1" x14ac:dyDescent="0.3">
      <c r="A17" s="59">
        <v>11</v>
      </c>
      <c r="B17" s="60" t="s">
        <v>65</v>
      </c>
      <c r="C17" s="59">
        <v>19</v>
      </c>
      <c r="D17" s="59">
        <v>14</v>
      </c>
      <c r="E17" s="61">
        <v>4430160</v>
      </c>
      <c r="F17" s="61">
        <v>162965</v>
      </c>
      <c r="G17" s="62">
        <v>209642</v>
      </c>
      <c r="H17" s="62">
        <v>2524535</v>
      </c>
      <c r="I17" s="62">
        <v>1874228</v>
      </c>
      <c r="J17" s="62">
        <v>1084000</v>
      </c>
      <c r="K17" s="62">
        <v>172973</v>
      </c>
      <c r="L17" s="61">
        <f t="shared" si="3"/>
        <v>3771500</v>
      </c>
      <c r="M17" s="62">
        <f t="shared" si="3"/>
        <v>2256843</v>
      </c>
      <c r="N17" s="62">
        <f t="shared" si="4"/>
        <v>85.132365422467814</v>
      </c>
      <c r="O17" s="62">
        <f t="shared" si="5"/>
        <v>50.942697329216102</v>
      </c>
    </row>
    <row r="18" spans="1:15" s="13" customFormat="1" x14ac:dyDescent="0.3">
      <c r="A18" s="59">
        <v>12</v>
      </c>
      <c r="B18" s="60" t="s">
        <v>68</v>
      </c>
      <c r="C18" s="59">
        <v>5</v>
      </c>
      <c r="D18" s="59">
        <v>4</v>
      </c>
      <c r="E18" s="61">
        <v>635000</v>
      </c>
      <c r="F18" s="61">
        <v>170000</v>
      </c>
      <c r="G18" s="62">
        <v>170000</v>
      </c>
      <c r="H18" s="62">
        <v>71000</v>
      </c>
      <c r="I18" s="62">
        <v>90091.99</v>
      </c>
      <c r="J18" s="62">
        <v>124720</v>
      </c>
      <c r="K18" s="62">
        <v>60741</v>
      </c>
      <c r="L18" s="61">
        <f t="shared" si="3"/>
        <v>365720</v>
      </c>
      <c r="M18" s="62">
        <f t="shared" si="3"/>
        <v>320832.99</v>
      </c>
      <c r="N18" s="62">
        <f t="shared" si="4"/>
        <v>57.593700787401573</v>
      </c>
      <c r="O18" s="62">
        <f t="shared" si="5"/>
        <v>50.524880314960633</v>
      </c>
    </row>
    <row r="19" spans="1:15" s="13" customFormat="1" x14ac:dyDescent="0.3">
      <c r="A19" s="59">
        <v>13</v>
      </c>
      <c r="B19" s="60" t="s">
        <v>70</v>
      </c>
      <c r="C19" s="59">
        <v>6</v>
      </c>
      <c r="D19" s="59">
        <v>5</v>
      </c>
      <c r="E19" s="61">
        <v>23962700</v>
      </c>
      <c r="F19" s="61">
        <v>4357843</v>
      </c>
      <c r="G19" s="62">
        <v>4357848</v>
      </c>
      <c r="H19" s="62">
        <v>3781737</v>
      </c>
      <c r="I19" s="62">
        <v>951182.45</v>
      </c>
      <c r="J19" s="62">
        <v>5213655</v>
      </c>
      <c r="K19" s="62">
        <v>4310747</v>
      </c>
      <c r="L19" s="61">
        <f t="shared" si="3"/>
        <v>13353235</v>
      </c>
      <c r="M19" s="62">
        <f t="shared" si="3"/>
        <v>9619777.4499999993</v>
      </c>
      <c r="N19" s="62">
        <f t="shared" si="4"/>
        <v>55.725085236638613</v>
      </c>
      <c r="O19" s="62">
        <f t="shared" si="5"/>
        <v>40.144797748166937</v>
      </c>
    </row>
    <row r="20" spans="1:15" s="13" customFormat="1" x14ac:dyDescent="0.3">
      <c r="A20" s="63">
        <v>14</v>
      </c>
      <c r="B20" s="64" t="s">
        <v>72</v>
      </c>
      <c r="C20" s="63">
        <v>7</v>
      </c>
      <c r="D20" s="63">
        <v>5</v>
      </c>
      <c r="E20" s="65">
        <v>950000</v>
      </c>
      <c r="F20" s="65">
        <v>90855</v>
      </c>
      <c r="G20" s="66">
        <v>144462.91</v>
      </c>
      <c r="H20" s="66">
        <v>151275</v>
      </c>
      <c r="I20" s="66">
        <v>159771.01</v>
      </c>
      <c r="J20" s="66">
        <v>394600</v>
      </c>
      <c r="K20" s="66">
        <v>167936.32</v>
      </c>
      <c r="L20" s="65">
        <f t="shared" si="3"/>
        <v>636730</v>
      </c>
      <c r="M20" s="66">
        <f t="shared" si="3"/>
        <v>472170.24000000005</v>
      </c>
      <c r="N20" s="66">
        <f t="shared" si="4"/>
        <v>67.024210526315784</v>
      </c>
      <c r="O20" s="66">
        <f t="shared" si="5"/>
        <v>49.702130526315798</v>
      </c>
    </row>
    <row r="21" spans="1:15" x14ac:dyDescent="0.3">
      <c r="A21" s="72" t="s">
        <v>74</v>
      </c>
      <c r="B21" s="72"/>
      <c r="C21" s="39">
        <f t="shared" ref="C21:K21" si="6">SUM(C20,C19,C18,C17,C16,C15,C14,C13,C12,C11,C10,C9,C8,C7)</f>
        <v>344</v>
      </c>
      <c r="D21" s="39">
        <f t="shared" si="6"/>
        <v>236</v>
      </c>
      <c r="E21" s="9">
        <f t="shared" si="6"/>
        <v>600298500</v>
      </c>
      <c r="F21" s="9">
        <f t="shared" si="6"/>
        <v>132300745</v>
      </c>
      <c r="G21" s="7">
        <f t="shared" si="6"/>
        <v>134163838.75</v>
      </c>
      <c r="H21" s="7">
        <f t="shared" si="6"/>
        <v>198963382</v>
      </c>
      <c r="I21" s="7">
        <f t="shared" si="6"/>
        <v>189995293.35999998</v>
      </c>
      <c r="J21" s="7">
        <f t="shared" si="6"/>
        <v>109251842</v>
      </c>
      <c r="K21" s="7">
        <f t="shared" si="6"/>
        <v>77843398</v>
      </c>
      <c r="L21" s="9">
        <f>SUM(F21,H21,J21)</f>
        <v>440515969</v>
      </c>
      <c r="M21" s="7">
        <f>SUM(G21,I21,K21)</f>
        <v>402002530.11000001</v>
      </c>
      <c r="N21" s="7">
        <f t="shared" si="4"/>
        <v>73.382820213610401</v>
      </c>
      <c r="O21" s="7">
        <f>(M21*100)/E21</f>
        <v>66.967105549988887</v>
      </c>
    </row>
    <row r="22" spans="1:15" x14ac:dyDescent="0.3">
      <c r="E22" s="32">
        <v>600298500</v>
      </c>
    </row>
    <row r="23" spans="1:15" x14ac:dyDescent="0.3">
      <c r="E23" s="35">
        <f>E21-E22</f>
        <v>0</v>
      </c>
    </row>
  </sheetData>
  <mergeCells count="14">
    <mergeCell ref="J4:K5"/>
    <mergeCell ref="L4:M5"/>
    <mergeCell ref="N4:O5"/>
    <mergeCell ref="A21:B21"/>
    <mergeCell ref="A1:O1"/>
    <mergeCell ref="A2:O2"/>
    <mergeCell ref="A3:O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view="pageBreakPreview" zoomScaleNormal="100" zoomScaleSheetLayoutView="100" workbookViewId="0">
      <selection activeCell="A3" sqref="A3:O3"/>
    </sheetView>
  </sheetViews>
  <sheetFormatPr defaultColWidth="38.625" defaultRowHeight="18.75" x14ac:dyDescent="0.3"/>
  <cols>
    <col min="1" max="1" width="5.125" style="33" customWidth="1"/>
    <col min="2" max="2" width="36" style="1" bestFit="1" customWidth="1"/>
    <col min="3" max="3" width="6.375" style="1" bestFit="1" customWidth="1"/>
    <col min="4" max="4" width="9.5" style="1" bestFit="1" customWidth="1"/>
    <col min="5" max="6" width="10.625" style="1" bestFit="1" customWidth="1"/>
    <col min="7" max="8" width="13" style="1" bestFit="1" customWidth="1"/>
    <col min="9" max="10" width="12.75" style="1" bestFit="1" customWidth="1"/>
    <col min="11" max="11" width="12.125" style="1" bestFit="1" customWidth="1"/>
    <col min="12" max="12" width="10.5" style="32" bestFit="1" customWidth="1"/>
    <col min="13" max="13" width="12.75" style="1" bestFit="1" customWidth="1"/>
    <col min="14" max="15" width="6.625" style="1" bestFit="1" customWidth="1"/>
    <col min="16" max="16384" width="38.625" style="1"/>
  </cols>
  <sheetData>
    <row r="1" spans="1:15" ht="23.25" x14ac:dyDescent="0.3">
      <c r="A1" s="73" t="s">
        <v>102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x14ac:dyDescent="0.3">
      <c r="A2" s="73" t="s">
        <v>145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x14ac:dyDescent="0.3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x14ac:dyDescent="0.3">
      <c r="A4" s="75" t="s">
        <v>1</v>
      </c>
      <c r="B4" s="75" t="s">
        <v>2</v>
      </c>
      <c r="C4" s="76" t="s">
        <v>76</v>
      </c>
      <c r="D4" s="76" t="s">
        <v>77</v>
      </c>
      <c r="E4" s="76" t="s">
        <v>78</v>
      </c>
      <c r="F4" s="79" t="s">
        <v>75</v>
      </c>
      <c r="G4" s="79"/>
      <c r="H4" s="67" t="s">
        <v>136</v>
      </c>
      <c r="I4" s="68"/>
      <c r="J4" s="67" t="s">
        <v>144</v>
      </c>
      <c r="K4" s="68"/>
      <c r="L4" s="67" t="s">
        <v>135</v>
      </c>
      <c r="M4" s="68"/>
      <c r="N4" s="71" t="s">
        <v>101</v>
      </c>
      <c r="O4" s="71"/>
    </row>
    <row r="5" spans="1:15" x14ac:dyDescent="0.3">
      <c r="A5" s="75"/>
      <c r="B5" s="75"/>
      <c r="C5" s="77"/>
      <c r="D5" s="77"/>
      <c r="E5" s="77"/>
      <c r="F5" s="79"/>
      <c r="G5" s="79"/>
      <c r="H5" s="69"/>
      <c r="I5" s="70"/>
      <c r="J5" s="69"/>
      <c r="K5" s="70"/>
      <c r="L5" s="69"/>
      <c r="M5" s="70"/>
      <c r="N5" s="71"/>
      <c r="O5" s="71"/>
    </row>
    <row r="6" spans="1:15" x14ac:dyDescent="0.3">
      <c r="A6" s="75"/>
      <c r="B6" s="75"/>
      <c r="C6" s="78"/>
      <c r="D6" s="78"/>
      <c r="E6" s="78"/>
      <c r="F6" s="4" t="s">
        <v>3</v>
      </c>
      <c r="G6" s="4" t="s">
        <v>4</v>
      </c>
      <c r="H6" s="36" t="s">
        <v>3</v>
      </c>
      <c r="I6" s="36" t="s">
        <v>4</v>
      </c>
      <c r="J6" s="37" t="s">
        <v>3</v>
      </c>
      <c r="K6" s="37" t="s">
        <v>4</v>
      </c>
      <c r="L6" s="31" t="s">
        <v>3</v>
      </c>
      <c r="M6" s="14" t="s">
        <v>4</v>
      </c>
      <c r="N6" s="4" t="s">
        <v>3</v>
      </c>
      <c r="O6" s="4" t="s">
        <v>4</v>
      </c>
    </row>
    <row r="7" spans="1:15" s="13" customFormat="1" x14ac:dyDescent="0.3">
      <c r="A7" s="15">
        <v>1</v>
      </c>
      <c r="B7" s="16" t="s">
        <v>5</v>
      </c>
      <c r="C7" s="15">
        <v>26</v>
      </c>
      <c r="D7" s="15">
        <v>15</v>
      </c>
      <c r="E7" s="17">
        <v>527872038</v>
      </c>
      <c r="F7" s="17">
        <v>125853674</v>
      </c>
      <c r="G7" s="18">
        <v>126661813.19</v>
      </c>
      <c r="H7" s="18">
        <v>170844955</v>
      </c>
      <c r="I7" s="18">
        <v>177668729.72999999</v>
      </c>
      <c r="J7" s="18">
        <v>96099007</v>
      </c>
      <c r="K7" s="18">
        <v>67597227.879999995</v>
      </c>
      <c r="L7" s="17">
        <f>SUM(F7,H7,J7)</f>
        <v>392797636</v>
      </c>
      <c r="M7" s="18">
        <f>SUM(G7,I7,K7)</f>
        <v>371927770.79999995</v>
      </c>
      <c r="N7" s="18">
        <f>(L7*100)/E7</f>
        <v>74.411525468981182</v>
      </c>
      <c r="O7" s="18">
        <f>(M7*100)/E7</f>
        <v>70.457941324029733</v>
      </c>
    </row>
    <row r="8" spans="1:15" x14ac:dyDescent="0.3">
      <c r="A8" s="20">
        <v>1</v>
      </c>
      <c r="B8" s="19" t="s">
        <v>6</v>
      </c>
      <c r="C8" s="20">
        <v>8</v>
      </c>
      <c r="D8" s="20">
        <v>2</v>
      </c>
      <c r="E8" s="21">
        <v>8877938</v>
      </c>
      <c r="F8" s="21">
        <v>0</v>
      </c>
      <c r="G8" s="22">
        <v>71438</v>
      </c>
      <c r="H8" s="22">
        <v>3920100</v>
      </c>
      <c r="I8" s="22">
        <v>230098.15</v>
      </c>
      <c r="J8" s="22">
        <v>2581000</v>
      </c>
      <c r="K8" s="22">
        <v>244518</v>
      </c>
      <c r="L8" s="21">
        <f t="shared" ref="L8:L73" si="0">SUM(F8,H8,J8)</f>
        <v>6501100</v>
      </c>
      <c r="M8" s="22">
        <f t="shared" ref="M8:M73" si="1">SUM(G8,I8,K8)</f>
        <v>546054.15</v>
      </c>
      <c r="N8" s="22">
        <f t="shared" ref="N8:N73" si="2">(L8*100)/E8</f>
        <v>73.227589559647754</v>
      </c>
      <c r="O8" s="22">
        <f t="shared" ref="O8:O73" si="3">(M8*100)/E8</f>
        <v>6.1506866797222512</v>
      </c>
    </row>
    <row r="9" spans="1:15" x14ac:dyDescent="0.3">
      <c r="A9" s="24">
        <v>2</v>
      </c>
      <c r="B9" s="23" t="s">
        <v>79</v>
      </c>
      <c r="C9" s="24">
        <v>3</v>
      </c>
      <c r="D9" s="24">
        <v>0</v>
      </c>
      <c r="E9" s="25">
        <v>238375</v>
      </c>
      <c r="F9" s="25">
        <v>0</v>
      </c>
      <c r="G9" s="26">
        <v>0</v>
      </c>
      <c r="H9" s="26">
        <v>70000</v>
      </c>
      <c r="I9" s="26">
        <v>0</v>
      </c>
      <c r="J9" s="26">
        <v>168375</v>
      </c>
      <c r="K9" s="26">
        <v>0</v>
      </c>
      <c r="L9" s="25">
        <f t="shared" si="0"/>
        <v>238375</v>
      </c>
      <c r="M9" s="26">
        <f t="shared" si="1"/>
        <v>0</v>
      </c>
      <c r="N9" s="26">
        <f t="shared" si="2"/>
        <v>100</v>
      </c>
      <c r="O9" s="26">
        <f t="shared" si="3"/>
        <v>0</v>
      </c>
    </row>
    <row r="10" spans="1:15" x14ac:dyDescent="0.3">
      <c r="A10" s="24">
        <v>3</v>
      </c>
      <c r="B10" s="23" t="s">
        <v>7</v>
      </c>
      <c r="C10" s="24">
        <v>4</v>
      </c>
      <c r="D10" s="24">
        <v>4</v>
      </c>
      <c r="E10" s="25">
        <v>286742925</v>
      </c>
      <c r="F10" s="25">
        <v>86802319</v>
      </c>
      <c r="G10" s="26">
        <v>86802318.290000007</v>
      </c>
      <c r="H10" s="26">
        <v>67254937</v>
      </c>
      <c r="I10" s="26">
        <v>72854507.579999998</v>
      </c>
      <c r="J10" s="26">
        <v>43946960</v>
      </c>
      <c r="K10" s="26">
        <v>23560976.879999999</v>
      </c>
      <c r="L10" s="25">
        <f t="shared" si="0"/>
        <v>198004216</v>
      </c>
      <c r="M10" s="26">
        <f t="shared" si="1"/>
        <v>183217802.75</v>
      </c>
      <c r="N10" s="26">
        <f t="shared" si="2"/>
        <v>69.052868872004424</v>
      </c>
      <c r="O10" s="26">
        <f t="shared" si="3"/>
        <v>63.896189504937219</v>
      </c>
    </row>
    <row r="11" spans="1:15" x14ac:dyDescent="0.3">
      <c r="A11" s="24">
        <v>4</v>
      </c>
      <c r="B11" s="23" t="s">
        <v>9</v>
      </c>
      <c r="C11" s="24">
        <v>8</v>
      </c>
      <c r="D11" s="24">
        <v>7</v>
      </c>
      <c r="E11" s="25">
        <v>231038700</v>
      </c>
      <c r="F11" s="25">
        <v>38924176</v>
      </c>
      <c r="G11" s="26">
        <v>39660877.899999999</v>
      </c>
      <c r="H11" s="26">
        <v>99357797</v>
      </c>
      <c r="I11" s="26">
        <v>104217694</v>
      </c>
      <c r="J11" s="26">
        <v>49073172</v>
      </c>
      <c r="K11" s="26">
        <v>43694391</v>
      </c>
      <c r="L11" s="25">
        <f t="shared" si="0"/>
        <v>187355145</v>
      </c>
      <c r="M11" s="26">
        <f t="shared" si="1"/>
        <v>187572962.90000001</v>
      </c>
      <c r="N11" s="26">
        <f t="shared" si="2"/>
        <v>81.092537743676715</v>
      </c>
      <c r="O11" s="26">
        <f t="shared" si="3"/>
        <v>81.186815412309713</v>
      </c>
    </row>
    <row r="12" spans="1:15" x14ac:dyDescent="0.3">
      <c r="A12" s="24">
        <v>5</v>
      </c>
      <c r="B12" s="23" t="s">
        <v>81</v>
      </c>
      <c r="C12" s="24">
        <v>1</v>
      </c>
      <c r="D12" s="24">
        <v>1</v>
      </c>
      <c r="E12" s="25">
        <v>82400</v>
      </c>
      <c r="F12" s="25">
        <v>0</v>
      </c>
      <c r="G12" s="26">
        <v>0</v>
      </c>
      <c r="H12" s="26">
        <v>28400</v>
      </c>
      <c r="I12" s="26">
        <v>0</v>
      </c>
      <c r="J12" s="26">
        <v>29600</v>
      </c>
      <c r="K12" s="26">
        <v>50962</v>
      </c>
      <c r="L12" s="25">
        <f t="shared" si="0"/>
        <v>58000</v>
      </c>
      <c r="M12" s="26">
        <f t="shared" si="1"/>
        <v>50962</v>
      </c>
      <c r="N12" s="26">
        <f t="shared" si="2"/>
        <v>70.388349514563103</v>
      </c>
      <c r="O12" s="26">
        <f t="shared" si="3"/>
        <v>61.847087378640779</v>
      </c>
    </row>
    <row r="13" spans="1:15" x14ac:dyDescent="0.3">
      <c r="A13" s="24">
        <v>6</v>
      </c>
      <c r="B13" s="23" t="s">
        <v>82</v>
      </c>
      <c r="C13" s="24">
        <v>1</v>
      </c>
      <c r="D13" s="24">
        <v>0</v>
      </c>
      <c r="E13" s="25">
        <v>36000</v>
      </c>
      <c r="F13" s="25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5">
        <f t="shared" si="0"/>
        <v>0</v>
      </c>
      <c r="M13" s="26">
        <f t="shared" si="1"/>
        <v>0</v>
      </c>
      <c r="N13" s="26">
        <f t="shared" si="2"/>
        <v>0</v>
      </c>
      <c r="O13" s="26">
        <f t="shared" si="3"/>
        <v>0</v>
      </c>
    </row>
    <row r="14" spans="1:15" x14ac:dyDescent="0.3">
      <c r="A14" s="28">
        <v>7</v>
      </c>
      <c r="B14" s="27" t="s">
        <v>10</v>
      </c>
      <c r="C14" s="28">
        <v>1</v>
      </c>
      <c r="D14" s="28">
        <v>1</v>
      </c>
      <c r="E14" s="29">
        <v>855700</v>
      </c>
      <c r="F14" s="29">
        <v>127179</v>
      </c>
      <c r="G14" s="30">
        <v>127179</v>
      </c>
      <c r="H14" s="30">
        <v>213721</v>
      </c>
      <c r="I14" s="30">
        <v>366430</v>
      </c>
      <c r="J14" s="30">
        <v>299900</v>
      </c>
      <c r="K14" s="30">
        <v>46380</v>
      </c>
      <c r="L14" s="29">
        <f t="shared" si="0"/>
        <v>640800</v>
      </c>
      <c r="M14" s="30">
        <f t="shared" si="1"/>
        <v>539989</v>
      </c>
      <c r="N14" s="30">
        <f t="shared" si="2"/>
        <v>74.886058197966577</v>
      </c>
      <c r="O14" s="30">
        <f t="shared" si="3"/>
        <v>63.104943321257451</v>
      </c>
    </row>
    <row r="15" spans="1:15" s="13" customFormat="1" x14ac:dyDescent="0.3">
      <c r="A15" s="15">
        <v>1</v>
      </c>
      <c r="B15" s="16" t="s">
        <v>11</v>
      </c>
      <c r="C15" s="15">
        <v>9</v>
      </c>
      <c r="D15" s="15">
        <v>7</v>
      </c>
      <c r="E15" s="17">
        <v>1138000</v>
      </c>
      <c r="F15" s="17">
        <v>26095</v>
      </c>
      <c r="G15" s="18">
        <v>47385.919999999998</v>
      </c>
      <c r="H15" s="18">
        <v>429560</v>
      </c>
      <c r="I15" s="18">
        <v>160002.45000000001</v>
      </c>
      <c r="J15" s="18">
        <v>222500</v>
      </c>
      <c r="K15" s="18">
        <v>22595</v>
      </c>
      <c r="L15" s="17">
        <f t="shared" si="0"/>
        <v>678155</v>
      </c>
      <c r="M15" s="18">
        <f t="shared" si="1"/>
        <v>229983.37</v>
      </c>
      <c r="N15" s="18">
        <f t="shared" si="2"/>
        <v>59.591827768014056</v>
      </c>
      <c r="O15" s="18">
        <f t="shared" si="3"/>
        <v>20.209434973637961</v>
      </c>
    </row>
    <row r="16" spans="1:15" x14ac:dyDescent="0.3">
      <c r="A16" s="20">
        <v>1</v>
      </c>
      <c r="B16" s="19" t="s">
        <v>104</v>
      </c>
      <c r="C16" s="20">
        <v>1</v>
      </c>
      <c r="D16" s="20">
        <v>1</v>
      </c>
      <c r="E16" s="21">
        <v>320000</v>
      </c>
      <c r="F16" s="21">
        <v>26095</v>
      </c>
      <c r="G16" s="22">
        <v>28630.92</v>
      </c>
      <c r="H16" s="22">
        <v>64320</v>
      </c>
      <c r="I16" s="22">
        <v>75243.45</v>
      </c>
      <c r="J16" s="22">
        <v>0</v>
      </c>
      <c r="K16" s="22">
        <v>0</v>
      </c>
      <c r="L16" s="21">
        <f t="shared" si="0"/>
        <v>90415</v>
      </c>
      <c r="M16" s="22">
        <f t="shared" si="1"/>
        <v>103874.37</v>
      </c>
      <c r="N16" s="22">
        <f t="shared" si="2"/>
        <v>28.254687499999999</v>
      </c>
      <c r="O16" s="22">
        <f t="shared" si="3"/>
        <v>32.460740625</v>
      </c>
    </row>
    <row r="17" spans="1:15" x14ac:dyDescent="0.3">
      <c r="A17" s="24">
        <v>2</v>
      </c>
      <c r="B17" s="23" t="s">
        <v>105</v>
      </c>
      <c r="C17" s="24">
        <v>2</v>
      </c>
      <c r="D17" s="24">
        <v>2</v>
      </c>
      <c r="E17" s="25">
        <v>130000</v>
      </c>
      <c r="F17" s="25">
        <v>0</v>
      </c>
      <c r="G17" s="26">
        <v>0</v>
      </c>
      <c r="H17" s="26">
        <v>98990</v>
      </c>
      <c r="I17" s="26">
        <v>0</v>
      </c>
      <c r="J17" s="26">
        <v>0</v>
      </c>
      <c r="K17" s="26">
        <v>18400</v>
      </c>
      <c r="L17" s="25">
        <f t="shared" si="0"/>
        <v>98990</v>
      </c>
      <c r="M17" s="26">
        <f t="shared" si="1"/>
        <v>18400</v>
      </c>
      <c r="N17" s="26">
        <f t="shared" si="2"/>
        <v>76.146153846153851</v>
      </c>
      <c r="O17" s="26">
        <f t="shared" si="3"/>
        <v>14.153846153846153</v>
      </c>
    </row>
    <row r="18" spans="1:15" x14ac:dyDescent="0.3">
      <c r="A18" s="28">
        <v>3</v>
      </c>
      <c r="B18" s="27" t="s">
        <v>106</v>
      </c>
      <c r="C18" s="28">
        <v>6</v>
      </c>
      <c r="D18" s="28">
        <v>4</v>
      </c>
      <c r="E18" s="29">
        <v>688000</v>
      </c>
      <c r="F18" s="29">
        <v>0</v>
      </c>
      <c r="G18" s="30">
        <v>18755</v>
      </c>
      <c r="H18" s="30">
        <v>266250</v>
      </c>
      <c r="I18" s="30">
        <v>84759</v>
      </c>
      <c r="J18" s="30">
        <v>222500</v>
      </c>
      <c r="K18" s="30">
        <v>4195</v>
      </c>
      <c r="L18" s="29">
        <f t="shared" si="0"/>
        <v>488750</v>
      </c>
      <c r="M18" s="30">
        <f t="shared" si="1"/>
        <v>107709</v>
      </c>
      <c r="N18" s="30">
        <f t="shared" si="2"/>
        <v>71.039244186046517</v>
      </c>
      <c r="O18" s="30">
        <f t="shared" si="3"/>
        <v>15.655377906976744</v>
      </c>
    </row>
    <row r="19" spans="1:15" s="13" customFormat="1" x14ac:dyDescent="0.3">
      <c r="A19" s="15">
        <v>1</v>
      </c>
      <c r="B19" s="16" t="s">
        <v>12</v>
      </c>
      <c r="C19" s="15">
        <v>5</v>
      </c>
      <c r="D19" s="15">
        <v>4</v>
      </c>
      <c r="E19" s="17">
        <v>688000</v>
      </c>
      <c r="F19" s="17">
        <v>66688</v>
      </c>
      <c r="G19" s="18">
        <v>226857.9</v>
      </c>
      <c r="H19" s="18">
        <v>389850</v>
      </c>
      <c r="I19" s="18">
        <v>197070</v>
      </c>
      <c r="J19" s="18">
        <v>74518</v>
      </c>
      <c r="K19" s="18">
        <v>14551.5</v>
      </c>
      <c r="L19" s="17">
        <f t="shared" si="0"/>
        <v>531056</v>
      </c>
      <c r="M19" s="18">
        <f t="shared" si="1"/>
        <v>438479.4</v>
      </c>
      <c r="N19" s="18">
        <f t="shared" si="2"/>
        <v>77.188372093023261</v>
      </c>
      <c r="O19" s="18">
        <f t="shared" si="3"/>
        <v>63.732470930232559</v>
      </c>
    </row>
    <row r="20" spans="1:15" x14ac:dyDescent="0.3">
      <c r="A20" s="20">
        <v>1</v>
      </c>
      <c r="B20" s="19" t="s">
        <v>6</v>
      </c>
      <c r="C20" s="20">
        <v>1</v>
      </c>
      <c r="D20" s="20">
        <v>1</v>
      </c>
      <c r="E20" s="21">
        <v>300000</v>
      </c>
      <c r="F20" s="21">
        <v>12454</v>
      </c>
      <c r="G20" s="22">
        <v>75923.899999999994</v>
      </c>
      <c r="H20" s="22">
        <v>156084</v>
      </c>
      <c r="I20" s="22">
        <v>67376</v>
      </c>
      <c r="J20" s="22">
        <v>74518</v>
      </c>
      <c r="K20" s="22">
        <v>14551.5</v>
      </c>
      <c r="L20" s="21">
        <f t="shared" si="0"/>
        <v>243056</v>
      </c>
      <c r="M20" s="22">
        <f t="shared" si="1"/>
        <v>157851.4</v>
      </c>
      <c r="N20" s="22">
        <f t="shared" si="2"/>
        <v>81.018666666666661</v>
      </c>
      <c r="O20" s="22">
        <f t="shared" si="3"/>
        <v>52.617133333333335</v>
      </c>
    </row>
    <row r="21" spans="1:15" x14ac:dyDescent="0.3">
      <c r="A21" s="24">
        <v>2</v>
      </c>
      <c r="B21" s="23" t="s">
        <v>107</v>
      </c>
      <c r="C21" s="24">
        <v>4</v>
      </c>
      <c r="D21" s="24">
        <v>3</v>
      </c>
      <c r="E21" s="25">
        <v>388000</v>
      </c>
      <c r="F21" s="25">
        <v>54234</v>
      </c>
      <c r="G21" s="26">
        <v>150934</v>
      </c>
      <c r="H21" s="26">
        <v>233766</v>
      </c>
      <c r="I21" s="26">
        <v>129694</v>
      </c>
      <c r="J21" s="26">
        <v>0</v>
      </c>
      <c r="K21" s="26">
        <v>0</v>
      </c>
      <c r="L21" s="25">
        <f t="shared" si="0"/>
        <v>288000</v>
      </c>
      <c r="M21" s="26">
        <f t="shared" si="1"/>
        <v>280628</v>
      </c>
      <c r="N21" s="26">
        <f t="shared" si="2"/>
        <v>74.226804123711347</v>
      </c>
      <c r="O21" s="26">
        <f t="shared" si="3"/>
        <v>72.326804123711341</v>
      </c>
    </row>
    <row r="22" spans="1:15" s="13" customFormat="1" x14ac:dyDescent="0.3">
      <c r="A22" s="15">
        <v>1</v>
      </c>
      <c r="B22" s="16" t="s">
        <v>13</v>
      </c>
      <c r="C22" s="15">
        <v>62</v>
      </c>
      <c r="D22" s="15">
        <v>34</v>
      </c>
      <c r="E22" s="17">
        <v>6401967</v>
      </c>
      <c r="F22" s="17">
        <v>88097</v>
      </c>
      <c r="G22" s="18">
        <v>102891.26</v>
      </c>
      <c r="H22" s="18">
        <v>4802646</v>
      </c>
      <c r="I22" s="18">
        <v>2349050.8799999999</v>
      </c>
      <c r="J22" s="18">
        <v>326070</v>
      </c>
      <c r="K22" s="18">
        <v>469136.75</v>
      </c>
      <c r="L22" s="17">
        <f t="shared" si="0"/>
        <v>5216813</v>
      </c>
      <c r="M22" s="18">
        <f t="shared" si="1"/>
        <v>2921078.8899999997</v>
      </c>
      <c r="N22" s="18">
        <f t="shared" si="2"/>
        <v>81.487658402487867</v>
      </c>
      <c r="O22" s="18">
        <f t="shared" si="3"/>
        <v>45.627834226574414</v>
      </c>
    </row>
    <row r="23" spans="1:15" x14ac:dyDescent="0.3">
      <c r="A23" s="20">
        <v>1</v>
      </c>
      <c r="B23" s="19" t="s">
        <v>6</v>
      </c>
      <c r="C23" s="20">
        <v>6</v>
      </c>
      <c r="D23" s="20">
        <v>4</v>
      </c>
      <c r="E23" s="21">
        <v>4423887</v>
      </c>
      <c r="F23" s="21">
        <v>35722</v>
      </c>
      <c r="G23" s="22">
        <v>44516.26</v>
      </c>
      <c r="H23" s="22">
        <v>3939300</v>
      </c>
      <c r="I23" s="22">
        <v>1712542</v>
      </c>
      <c r="J23" s="22">
        <v>42000</v>
      </c>
      <c r="K23" s="22">
        <v>329371.75</v>
      </c>
      <c r="L23" s="21">
        <f t="shared" si="0"/>
        <v>4017022</v>
      </c>
      <c r="M23" s="22">
        <f t="shared" si="1"/>
        <v>2086430.01</v>
      </c>
      <c r="N23" s="22">
        <f t="shared" si="2"/>
        <v>90.802997454500982</v>
      </c>
      <c r="O23" s="22">
        <f t="shared" si="3"/>
        <v>47.162823327087693</v>
      </c>
    </row>
    <row r="24" spans="1:15" x14ac:dyDescent="0.3">
      <c r="A24" s="24">
        <v>2</v>
      </c>
      <c r="B24" s="23" t="s">
        <v>14</v>
      </c>
      <c r="C24" s="24">
        <v>6</v>
      </c>
      <c r="D24" s="24">
        <v>3</v>
      </c>
      <c r="E24" s="25">
        <v>127700</v>
      </c>
      <c r="F24" s="25">
        <v>0</v>
      </c>
      <c r="G24" s="26">
        <v>0</v>
      </c>
      <c r="H24" s="26">
        <v>77700</v>
      </c>
      <c r="I24" s="26">
        <v>65000</v>
      </c>
      <c r="J24" s="26">
        <v>0</v>
      </c>
      <c r="K24" s="26">
        <v>0</v>
      </c>
      <c r="L24" s="25">
        <f t="shared" si="0"/>
        <v>77700</v>
      </c>
      <c r="M24" s="26">
        <f t="shared" si="1"/>
        <v>65000</v>
      </c>
      <c r="N24" s="26">
        <f t="shared" si="2"/>
        <v>60.845732184808142</v>
      </c>
      <c r="O24" s="26">
        <f t="shared" si="3"/>
        <v>50.900548159749412</v>
      </c>
    </row>
    <row r="25" spans="1:15" x14ac:dyDescent="0.3">
      <c r="A25" s="24">
        <v>3</v>
      </c>
      <c r="B25" s="23" t="s">
        <v>15</v>
      </c>
      <c r="C25" s="24">
        <v>3</v>
      </c>
      <c r="D25" s="24">
        <v>1</v>
      </c>
      <c r="E25" s="25">
        <v>133475</v>
      </c>
      <c r="F25" s="25">
        <v>0</v>
      </c>
      <c r="G25" s="26">
        <v>0</v>
      </c>
      <c r="H25" s="26">
        <v>83475</v>
      </c>
      <c r="I25" s="26">
        <v>50475</v>
      </c>
      <c r="J25" s="26">
        <v>0</v>
      </c>
      <c r="K25" s="26">
        <v>0</v>
      </c>
      <c r="L25" s="25">
        <f t="shared" si="0"/>
        <v>83475</v>
      </c>
      <c r="M25" s="26">
        <f t="shared" si="1"/>
        <v>50475</v>
      </c>
      <c r="N25" s="26">
        <f t="shared" si="2"/>
        <v>62.539801460947743</v>
      </c>
      <c r="O25" s="26">
        <f t="shared" si="3"/>
        <v>37.816070425173251</v>
      </c>
    </row>
    <row r="26" spans="1:15" x14ac:dyDescent="0.3">
      <c r="A26" s="24">
        <v>4</v>
      </c>
      <c r="B26" s="23" t="s">
        <v>16</v>
      </c>
      <c r="C26" s="24">
        <v>5</v>
      </c>
      <c r="D26" s="24">
        <v>4</v>
      </c>
      <c r="E26" s="25">
        <v>128750</v>
      </c>
      <c r="F26" s="25">
        <v>37750</v>
      </c>
      <c r="G26" s="26">
        <v>43750</v>
      </c>
      <c r="H26" s="26">
        <v>41000</v>
      </c>
      <c r="I26" s="26">
        <v>35000</v>
      </c>
      <c r="J26" s="26">
        <v>0</v>
      </c>
      <c r="K26" s="26">
        <v>0</v>
      </c>
      <c r="L26" s="25">
        <f t="shared" si="0"/>
        <v>78750</v>
      </c>
      <c r="M26" s="26">
        <f t="shared" si="1"/>
        <v>78750</v>
      </c>
      <c r="N26" s="26">
        <f t="shared" si="2"/>
        <v>61.165048543689323</v>
      </c>
      <c r="O26" s="26">
        <f t="shared" si="3"/>
        <v>61.165048543689323</v>
      </c>
    </row>
    <row r="27" spans="1:15" x14ac:dyDescent="0.3">
      <c r="A27" s="24">
        <v>5</v>
      </c>
      <c r="B27" s="23" t="s">
        <v>17</v>
      </c>
      <c r="C27" s="24">
        <v>5</v>
      </c>
      <c r="D27" s="24">
        <v>3</v>
      </c>
      <c r="E27" s="25">
        <v>127700</v>
      </c>
      <c r="F27" s="25">
        <v>14625</v>
      </c>
      <c r="G27" s="26">
        <v>14625</v>
      </c>
      <c r="H27" s="26">
        <v>55375</v>
      </c>
      <c r="I27" s="26">
        <v>45759.88</v>
      </c>
      <c r="J27" s="26">
        <v>0</v>
      </c>
      <c r="K27" s="26">
        <v>4240</v>
      </c>
      <c r="L27" s="25">
        <f t="shared" si="0"/>
        <v>70000</v>
      </c>
      <c r="M27" s="26">
        <f t="shared" si="1"/>
        <v>64624.88</v>
      </c>
      <c r="N27" s="26">
        <f t="shared" si="2"/>
        <v>54.8159749412686</v>
      </c>
      <c r="O27" s="26">
        <f t="shared" si="3"/>
        <v>50.60679718089272</v>
      </c>
    </row>
    <row r="28" spans="1:15" x14ac:dyDescent="0.3">
      <c r="A28" s="24">
        <v>6</v>
      </c>
      <c r="B28" s="23" t="s">
        <v>18</v>
      </c>
      <c r="C28" s="24">
        <v>5</v>
      </c>
      <c r="D28" s="24">
        <v>3</v>
      </c>
      <c r="E28" s="25">
        <v>132950</v>
      </c>
      <c r="F28" s="25">
        <v>0</v>
      </c>
      <c r="G28" s="26">
        <v>0</v>
      </c>
      <c r="H28" s="26">
        <v>82950</v>
      </c>
      <c r="I28" s="26">
        <v>52950</v>
      </c>
      <c r="J28" s="26">
        <v>0</v>
      </c>
      <c r="K28" s="26">
        <v>15000</v>
      </c>
      <c r="L28" s="25">
        <f t="shared" si="0"/>
        <v>82950</v>
      </c>
      <c r="M28" s="26">
        <f t="shared" si="1"/>
        <v>67950</v>
      </c>
      <c r="N28" s="26">
        <f t="shared" si="2"/>
        <v>62.391876645355396</v>
      </c>
      <c r="O28" s="26">
        <f t="shared" si="3"/>
        <v>51.109439638962016</v>
      </c>
    </row>
    <row r="29" spans="1:15" x14ac:dyDescent="0.3">
      <c r="A29" s="24">
        <v>7</v>
      </c>
      <c r="B29" s="23" t="s">
        <v>19</v>
      </c>
      <c r="C29" s="24">
        <v>5</v>
      </c>
      <c r="D29" s="24">
        <v>4</v>
      </c>
      <c r="E29" s="25">
        <v>139775</v>
      </c>
      <c r="F29" s="25">
        <v>0</v>
      </c>
      <c r="G29" s="26">
        <v>0</v>
      </c>
      <c r="H29" s="26">
        <v>59775</v>
      </c>
      <c r="I29" s="26">
        <v>29775</v>
      </c>
      <c r="J29" s="26">
        <v>30000</v>
      </c>
      <c r="K29" s="26">
        <v>60000</v>
      </c>
      <c r="L29" s="25">
        <f t="shared" si="0"/>
        <v>89775</v>
      </c>
      <c r="M29" s="26">
        <f t="shared" si="1"/>
        <v>89775</v>
      </c>
      <c r="N29" s="26">
        <f t="shared" si="2"/>
        <v>64.228223931318183</v>
      </c>
      <c r="O29" s="26">
        <f t="shared" si="3"/>
        <v>64.228223931318183</v>
      </c>
    </row>
    <row r="30" spans="1:15" ht="21" customHeight="1" x14ac:dyDescent="0.3">
      <c r="A30" s="24">
        <v>8</v>
      </c>
      <c r="B30" s="23" t="s">
        <v>20</v>
      </c>
      <c r="C30" s="24">
        <v>4</v>
      </c>
      <c r="D30" s="24">
        <v>3</v>
      </c>
      <c r="E30" s="25">
        <v>104975</v>
      </c>
      <c r="F30" s="25">
        <v>0</v>
      </c>
      <c r="G30" s="26">
        <v>0</v>
      </c>
      <c r="H30" s="26">
        <v>54975</v>
      </c>
      <c r="I30" s="26">
        <v>36000</v>
      </c>
      <c r="J30" s="26">
        <v>0</v>
      </c>
      <c r="K30" s="26">
        <v>18975</v>
      </c>
      <c r="L30" s="25">
        <f t="shared" si="0"/>
        <v>54975</v>
      </c>
      <c r="M30" s="26">
        <f t="shared" si="1"/>
        <v>54975</v>
      </c>
      <c r="N30" s="26">
        <f t="shared" si="2"/>
        <v>52.369611812336274</v>
      </c>
      <c r="O30" s="26">
        <f t="shared" si="3"/>
        <v>52.369611812336274</v>
      </c>
    </row>
    <row r="31" spans="1:15" x14ac:dyDescent="0.3">
      <c r="A31" s="24">
        <v>9</v>
      </c>
      <c r="B31" s="23" t="s">
        <v>60</v>
      </c>
      <c r="C31" s="24">
        <v>1</v>
      </c>
      <c r="D31" s="24">
        <v>0</v>
      </c>
      <c r="E31" s="25">
        <v>100000</v>
      </c>
      <c r="F31" s="25">
        <v>0</v>
      </c>
      <c r="G31" s="26">
        <v>0</v>
      </c>
      <c r="H31" s="26">
        <v>100000</v>
      </c>
      <c r="I31" s="26">
        <v>0</v>
      </c>
      <c r="J31" s="26">
        <v>0</v>
      </c>
      <c r="K31" s="26">
        <v>0</v>
      </c>
      <c r="L31" s="25">
        <f t="shared" si="0"/>
        <v>100000</v>
      </c>
      <c r="M31" s="26">
        <f t="shared" si="1"/>
        <v>0</v>
      </c>
      <c r="N31" s="26">
        <f t="shared" si="2"/>
        <v>100</v>
      </c>
      <c r="O31" s="26">
        <f t="shared" si="3"/>
        <v>0</v>
      </c>
    </row>
    <row r="32" spans="1:15" x14ac:dyDescent="0.3">
      <c r="A32" s="24">
        <v>10</v>
      </c>
      <c r="B32" s="23" t="s">
        <v>21</v>
      </c>
      <c r="C32" s="24">
        <v>6</v>
      </c>
      <c r="D32" s="24">
        <v>2</v>
      </c>
      <c r="E32" s="25">
        <v>90950</v>
      </c>
      <c r="F32" s="25">
        <v>0</v>
      </c>
      <c r="G32" s="26">
        <v>0</v>
      </c>
      <c r="H32" s="26">
        <v>20950</v>
      </c>
      <c r="I32" s="26">
        <v>6000</v>
      </c>
      <c r="J32" s="26">
        <v>20000</v>
      </c>
      <c r="K32" s="26">
        <v>10000</v>
      </c>
      <c r="L32" s="25">
        <f t="shared" si="0"/>
        <v>40950</v>
      </c>
      <c r="M32" s="26">
        <f t="shared" si="1"/>
        <v>16000</v>
      </c>
      <c r="N32" s="26">
        <f t="shared" si="2"/>
        <v>45.024738867509619</v>
      </c>
      <c r="O32" s="26">
        <f t="shared" si="3"/>
        <v>17.592083562396923</v>
      </c>
    </row>
    <row r="33" spans="1:15" x14ac:dyDescent="0.3">
      <c r="A33" s="24">
        <v>11</v>
      </c>
      <c r="B33" s="23" t="s">
        <v>22</v>
      </c>
      <c r="C33" s="24">
        <v>7</v>
      </c>
      <c r="D33" s="24">
        <v>2</v>
      </c>
      <c r="E33" s="25">
        <v>127175</v>
      </c>
      <c r="F33" s="25">
        <v>0</v>
      </c>
      <c r="G33" s="26">
        <v>0</v>
      </c>
      <c r="H33" s="26">
        <v>77175</v>
      </c>
      <c r="I33" s="26">
        <v>20000</v>
      </c>
      <c r="J33" s="26">
        <v>0</v>
      </c>
      <c r="K33" s="26">
        <v>0</v>
      </c>
      <c r="L33" s="25">
        <f t="shared" si="0"/>
        <v>77175</v>
      </c>
      <c r="M33" s="26">
        <f t="shared" si="1"/>
        <v>20000</v>
      </c>
      <c r="N33" s="26">
        <f t="shared" si="2"/>
        <v>60.684096717122074</v>
      </c>
      <c r="O33" s="26">
        <f t="shared" si="3"/>
        <v>15.72636131315117</v>
      </c>
    </row>
    <row r="34" spans="1:15" x14ac:dyDescent="0.3">
      <c r="A34" s="24">
        <v>12</v>
      </c>
      <c r="B34" s="23" t="s">
        <v>23</v>
      </c>
      <c r="C34" s="24">
        <v>2</v>
      </c>
      <c r="D34" s="24">
        <v>2</v>
      </c>
      <c r="E34" s="25">
        <v>467942</v>
      </c>
      <c r="F34" s="25">
        <v>0</v>
      </c>
      <c r="G34" s="26">
        <v>0</v>
      </c>
      <c r="H34" s="26">
        <v>82950</v>
      </c>
      <c r="I34" s="26">
        <v>267281</v>
      </c>
      <c r="J34" s="26">
        <v>234070</v>
      </c>
      <c r="K34" s="26">
        <v>11300</v>
      </c>
      <c r="L34" s="25">
        <f t="shared" si="0"/>
        <v>317020</v>
      </c>
      <c r="M34" s="26">
        <f t="shared" si="1"/>
        <v>278581</v>
      </c>
      <c r="N34" s="26">
        <f t="shared" si="2"/>
        <v>67.747712323322119</v>
      </c>
      <c r="O34" s="26">
        <f t="shared" si="3"/>
        <v>59.533232751067438</v>
      </c>
    </row>
    <row r="35" spans="1:15" x14ac:dyDescent="0.3">
      <c r="A35" s="24">
        <v>13</v>
      </c>
      <c r="B35" s="23" t="s">
        <v>28</v>
      </c>
      <c r="C35" s="24">
        <v>1</v>
      </c>
      <c r="D35" s="24">
        <v>0</v>
      </c>
      <c r="E35" s="25">
        <v>21525</v>
      </c>
      <c r="F35" s="25">
        <v>0</v>
      </c>
      <c r="G35" s="26">
        <v>0</v>
      </c>
      <c r="H35" s="26">
        <v>4000</v>
      </c>
      <c r="I35" s="26">
        <v>0</v>
      </c>
      <c r="J35" s="26">
        <v>0</v>
      </c>
      <c r="K35" s="26">
        <v>0</v>
      </c>
      <c r="L35" s="25">
        <f t="shared" si="0"/>
        <v>4000</v>
      </c>
      <c r="M35" s="26">
        <f t="shared" si="1"/>
        <v>0</v>
      </c>
      <c r="N35" s="26">
        <f t="shared" si="2"/>
        <v>18.583042973286876</v>
      </c>
      <c r="O35" s="26">
        <f t="shared" si="3"/>
        <v>0</v>
      </c>
    </row>
    <row r="36" spans="1:15" x14ac:dyDescent="0.3">
      <c r="A36" s="24">
        <v>14</v>
      </c>
      <c r="B36" s="23" t="s">
        <v>24</v>
      </c>
      <c r="C36" s="24">
        <v>1</v>
      </c>
      <c r="D36" s="24">
        <v>1</v>
      </c>
      <c r="E36" s="25">
        <v>30713</v>
      </c>
      <c r="F36" s="25">
        <v>0</v>
      </c>
      <c r="G36" s="26">
        <v>0</v>
      </c>
      <c r="H36" s="26">
        <v>8571</v>
      </c>
      <c r="I36" s="26">
        <v>8268</v>
      </c>
      <c r="J36" s="26">
        <v>0</v>
      </c>
      <c r="K36" s="26">
        <v>9800</v>
      </c>
      <c r="L36" s="25">
        <f t="shared" si="0"/>
        <v>8571</v>
      </c>
      <c r="M36" s="26">
        <f t="shared" si="1"/>
        <v>18068</v>
      </c>
      <c r="N36" s="26">
        <f t="shared" si="2"/>
        <v>27.906749584866343</v>
      </c>
      <c r="O36" s="26">
        <f t="shared" si="3"/>
        <v>58.828509100380948</v>
      </c>
    </row>
    <row r="37" spans="1:15" x14ac:dyDescent="0.3">
      <c r="A37" s="24">
        <v>15</v>
      </c>
      <c r="B37" s="23" t="s">
        <v>108</v>
      </c>
      <c r="C37" s="24">
        <v>3</v>
      </c>
      <c r="D37" s="24">
        <v>2</v>
      </c>
      <c r="E37" s="25">
        <v>80450</v>
      </c>
      <c r="F37" s="25">
        <v>0</v>
      </c>
      <c r="G37" s="26">
        <v>0</v>
      </c>
      <c r="H37" s="26">
        <v>30450</v>
      </c>
      <c r="I37" s="26">
        <v>20000</v>
      </c>
      <c r="J37" s="26">
        <v>0</v>
      </c>
      <c r="K37" s="26">
        <v>10450</v>
      </c>
      <c r="L37" s="25">
        <f t="shared" si="0"/>
        <v>30450</v>
      </c>
      <c r="M37" s="26">
        <f t="shared" si="1"/>
        <v>30450</v>
      </c>
      <c r="N37" s="26">
        <f t="shared" si="2"/>
        <v>37.849596022374143</v>
      </c>
      <c r="O37" s="26">
        <f t="shared" si="3"/>
        <v>37.849596022374143</v>
      </c>
    </row>
    <row r="38" spans="1:15" x14ac:dyDescent="0.3">
      <c r="A38" s="24">
        <v>16</v>
      </c>
      <c r="B38" s="23" t="s">
        <v>109</v>
      </c>
      <c r="C38" s="24">
        <v>1</v>
      </c>
      <c r="D38" s="24">
        <v>0</v>
      </c>
      <c r="E38" s="25">
        <v>80000</v>
      </c>
      <c r="F38" s="25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>
        <f t="shared" si="0"/>
        <v>0</v>
      </c>
      <c r="M38" s="26">
        <f t="shared" si="1"/>
        <v>0</v>
      </c>
      <c r="N38" s="26">
        <f t="shared" si="2"/>
        <v>0</v>
      </c>
      <c r="O38" s="26">
        <f t="shared" si="3"/>
        <v>0</v>
      </c>
    </row>
    <row r="39" spans="1:15" x14ac:dyDescent="0.3">
      <c r="A39" s="24">
        <v>17</v>
      </c>
      <c r="B39" s="27" t="s">
        <v>121</v>
      </c>
      <c r="C39" s="28">
        <v>1</v>
      </c>
      <c r="D39" s="28">
        <v>0</v>
      </c>
      <c r="E39" s="29">
        <v>84000</v>
      </c>
      <c r="F39" s="29">
        <v>0</v>
      </c>
      <c r="G39" s="30">
        <v>0</v>
      </c>
      <c r="H39" s="30">
        <v>84000</v>
      </c>
      <c r="I39" s="30">
        <v>0</v>
      </c>
      <c r="J39" s="30">
        <v>0</v>
      </c>
      <c r="K39" s="30">
        <v>0</v>
      </c>
      <c r="L39" s="29">
        <f t="shared" si="0"/>
        <v>84000</v>
      </c>
      <c r="M39" s="30">
        <f t="shared" si="1"/>
        <v>0</v>
      </c>
      <c r="N39" s="30">
        <f t="shared" si="2"/>
        <v>100</v>
      </c>
      <c r="O39" s="30">
        <f t="shared" si="3"/>
        <v>0</v>
      </c>
    </row>
    <row r="40" spans="1:15" s="13" customFormat="1" x14ac:dyDescent="0.3">
      <c r="A40" s="15">
        <v>1</v>
      </c>
      <c r="B40" s="16" t="s">
        <v>26</v>
      </c>
      <c r="C40" s="15">
        <v>40</v>
      </c>
      <c r="D40" s="15">
        <v>31</v>
      </c>
      <c r="E40" s="17">
        <v>4640610</v>
      </c>
      <c r="F40" s="17">
        <v>336367</v>
      </c>
      <c r="G40" s="18">
        <v>316555.40000000002</v>
      </c>
      <c r="H40" s="18">
        <v>1179686</v>
      </c>
      <c r="I40" s="18">
        <v>782899.45</v>
      </c>
      <c r="J40" s="18">
        <v>488231</v>
      </c>
      <c r="K40" s="18">
        <v>1118070.8</v>
      </c>
      <c r="L40" s="17">
        <f>SUM(F40,H40,J40)</f>
        <v>2004284</v>
      </c>
      <c r="M40" s="18">
        <f>SUM(G40,I40,K40)</f>
        <v>2217525.6500000004</v>
      </c>
      <c r="N40" s="18">
        <f>(L40*100)/E40</f>
        <v>43.190097853514949</v>
      </c>
      <c r="O40" s="18">
        <f>(M40*100)/E40</f>
        <v>47.785218969057951</v>
      </c>
    </row>
    <row r="41" spans="1:15" x14ac:dyDescent="0.3">
      <c r="A41" s="20">
        <v>1</v>
      </c>
      <c r="B41" s="19" t="s">
        <v>6</v>
      </c>
      <c r="C41" s="20">
        <v>6</v>
      </c>
      <c r="D41" s="20">
        <v>6</v>
      </c>
      <c r="E41" s="21">
        <v>872130</v>
      </c>
      <c r="F41" s="21">
        <v>75750</v>
      </c>
      <c r="G41" s="22">
        <v>91750</v>
      </c>
      <c r="H41" s="22">
        <v>558150</v>
      </c>
      <c r="I41" s="22">
        <v>318189</v>
      </c>
      <c r="J41" s="22">
        <v>144500</v>
      </c>
      <c r="K41" s="22">
        <v>218324</v>
      </c>
      <c r="L41" s="21">
        <f>SUM(F41,H41,J41)</f>
        <v>778400</v>
      </c>
      <c r="M41" s="22">
        <f t="shared" si="1"/>
        <v>628263</v>
      </c>
      <c r="N41" s="22">
        <f t="shared" si="2"/>
        <v>89.252749016775027</v>
      </c>
      <c r="O41" s="22">
        <f t="shared" si="3"/>
        <v>72.037769598569014</v>
      </c>
    </row>
    <row r="42" spans="1:15" x14ac:dyDescent="0.3">
      <c r="A42" s="24">
        <v>2</v>
      </c>
      <c r="B42" s="23" t="s">
        <v>27</v>
      </c>
      <c r="C42" s="24">
        <v>2</v>
      </c>
      <c r="D42" s="24">
        <v>2</v>
      </c>
      <c r="E42" s="25">
        <v>75000</v>
      </c>
      <c r="F42" s="25">
        <v>0</v>
      </c>
      <c r="G42" s="26">
        <v>4000</v>
      </c>
      <c r="H42" s="26">
        <v>25000</v>
      </c>
      <c r="I42" s="26">
        <v>62750</v>
      </c>
      <c r="J42" s="26">
        <v>45500</v>
      </c>
      <c r="K42" s="26">
        <v>0</v>
      </c>
      <c r="L42" s="25">
        <f t="shared" si="0"/>
        <v>70500</v>
      </c>
      <c r="M42" s="26">
        <f t="shared" si="1"/>
        <v>66750</v>
      </c>
      <c r="N42" s="26">
        <f t="shared" si="2"/>
        <v>94</v>
      </c>
      <c r="O42" s="26">
        <f t="shared" si="3"/>
        <v>89</v>
      </c>
    </row>
    <row r="43" spans="1:15" x14ac:dyDescent="0.3">
      <c r="A43" s="24">
        <v>3</v>
      </c>
      <c r="B43" s="23" t="s">
        <v>108</v>
      </c>
      <c r="C43" s="24">
        <v>5</v>
      </c>
      <c r="D43" s="24">
        <v>5</v>
      </c>
      <c r="E43" s="25">
        <v>381920</v>
      </c>
      <c r="F43" s="25">
        <v>0</v>
      </c>
      <c r="G43" s="26">
        <v>6700</v>
      </c>
      <c r="H43" s="26">
        <v>16000</v>
      </c>
      <c r="I43" s="26">
        <v>24368.3</v>
      </c>
      <c r="J43" s="26">
        <v>9740</v>
      </c>
      <c r="K43" s="26">
        <v>313844</v>
      </c>
      <c r="L43" s="25">
        <f t="shared" si="0"/>
        <v>25740</v>
      </c>
      <c r="M43" s="26">
        <f t="shared" si="1"/>
        <v>344912.3</v>
      </c>
      <c r="N43" s="26">
        <f t="shared" si="2"/>
        <v>6.7396313364055302</v>
      </c>
      <c r="O43" s="26">
        <f t="shared" si="3"/>
        <v>90.310091118558859</v>
      </c>
    </row>
    <row r="44" spans="1:15" x14ac:dyDescent="0.3">
      <c r="A44" s="24">
        <v>4</v>
      </c>
      <c r="B44" s="23" t="s">
        <v>138</v>
      </c>
      <c r="C44" s="24">
        <v>1</v>
      </c>
      <c r="D44" s="24">
        <v>0</v>
      </c>
      <c r="E44" s="25">
        <v>50000</v>
      </c>
      <c r="F44" s="25">
        <v>0</v>
      </c>
      <c r="G44" s="26">
        <v>0</v>
      </c>
      <c r="H44" s="26">
        <v>0</v>
      </c>
      <c r="I44" s="26">
        <v>0</v>
      </c>
      <c r="J44" s="26">
        <v>14000</v>
      </c>
      <c r="K44" s="26">
        <v>0</v>
      </c>
      <c r="L44" s="25">
        <f t="shared" si="0"/>
        <v>14000</v>
      </c>
      <c r="M44" s="26">
        <f t="shared" si="1"/>
        <v>0</v>
      </c>
      <c r="N44" s="26">
        <f t="shared" si="2"/>
        <v>28</v>
      </c>
      <c r="O44" s="26">
        <f t="shared" si="3"/>
        <v>0</v>
      </c>
    </row>
    <row r="45" spans="1:15" x14ac:dyDescent="0.3">
      <c r="A45" s="24">
        <v>5</v>
      </c>
      <c r="B45" s="23" t="s">
        <v>139</v>
      </c>
      <c r="C45" s="24">
        <v>1</v>
      </c>
      <c r="D45" s="24">
        <v>1</v>
      </c>
      <c r="E45" s="25">
        <v>50000</v>
      </c>
      <c r="F45" s="25">
        <v>0</v>
      </c>
      <c r="G45" s="26">
        <v>0</v>
      </c>
      <c r="H45" s="26">
        <v>0</v>
      </c>
      <c r="I45" s="26">
        <v>0</v>
      </c>
      <c r="J45" s="26">
        <v>0</v>
      </c>
      <c r="K45" s="26">
        <v>33000</v>
      </c>
      <c r="L45" s="25">
        <f t="shared" si="0"/>
        <v>0</v>
      </c>
      <c r="M45" s="26">
        <f t="shared" si="1"/>
        <v>33000</v>
      </c>
      <c r="N45" s="26">
        <f t="shared" si="2"/>
        <v>0</v>
      </c>
      <c r="O45" s="26">
        <f t="shared" si="3"/>
        <v>66</v>
      </c>
    </row>
    <row r="46" spans="1:15" x14ac:dyDescent="0.3">
      <c r="A46" s="24">
        <v>6</v>
      </c>
      <c r="B46" s="23" t="s">
        <v>60</v>
      </c>
      <c r="C46" s="24">
        <v>1</v>
      </c>
      <c r="D46" s="24">
        <v>1</v>
      </c>
      <c r="E46" s="25">
        <v>15000</v>
      </c>
      <c r="F46" s="25">
        <v>0</v>
      </c>
      <c r="G46" s="26">
        <v>0</v>
      </c>
      <c r="H46" s="26">
        <v>15000</v>
      </c>
      <c r="I46" s="26">
        <v>15000</v>
      </c>
      <c r="J46" s="26">
        <v>0</v>
      </c>
      <c r="K46" s="26">
        <v>0</v>
      </c>
      <c r="L46" s="25">
        <f t="shared" si="0"/>
        <v>15000</v>
      </c>
      <c r="M46" s="26">
        <f t="shared" si="1"/>
        <v>15000</v>
      </c>
      <c r="N46" s="26">
        <f t="shared" si="2"/>
        <v>100</v>
      </c>
      <c r="O46" s="26">
        <f t="shared" si="3"/>
        <v>100</v>
      </c>
    </row>
    <row r="47" spans="1:15" x14ac:dyDescent="0.3">
      <c r="A47" s="24">
        <v>7</v>
      </c>
      <c r="B47" s="23" t="s">
        <v>29</v>
      </c>
      <c r="C47" s="24">
        <v>3</v>
      </c>
      <c r="D47" s="24">
        <v>2</v>
      </c>
      <c r="E47" s="25">
        <v>217728</v>
      </c>
      <c r="F47" s="25">
        <v>71277</v>
      </c>
      <c r="G47" s="26">
        <v>79724.5</v>
      </c>
      <c r="H47" s="26">
        <v>38380</v>
      </c>
      <c r="I47" s="26">
        <v>15828</v>
      </c>
      <c r="J47" s="26">
        <v>29990</v>
      </c>
      <c r="K47" s="26">
        <v>27804</v>
      </c>
      <c r="L47" s="25">
        <f t="shared" si="0"/>
        <v>139647</v>
      </c>
      <c r="M47" s="26">
        <f t="shared" si="1"/>
        <v>123356.5</v>
      </c>
      <c r="N47" s="26">
        <f t="shared" si="2"/>
        <v>64.138282627865962</v>
      </c>
      <c r="O47" s="26">
        <f t="shared" si="3"/>
        <v>56.656240814226926</v>
      </c>
    </row>
    <row r="48" spans="1:15" x14ac:dyDescent="0.3">
      <c r="A48" s="24">
        <v>8</v>
      </c>
      <c r="B48" s="23" t="s">
        <v>30</v>
      </c>
      <c r="C48" s="24">
        <v>9</v>
      </c>
      <c r="D48" s="24">
        <v>5</v>
      </c>
      <c r="E48" s="25">
        <v>1419950</v>
      </c>
      <c r="F48" s="25">
        <v>76185</v>
      </c>
      <c r="G48" s="26">
        <v>57356</v>
      </c>
      <c r="H48" s="26">
        <v>212991</v>
      </c>
      <c r="I48" s="26">
        <v>158395</v>
      </c>
      <c r="J48" s="26">
        <v>76114</v>
      </c>
      <c r="K48" s="26">
        <v>45392.800000000003</v>
      </c>
      <c r="L48" s="25">
        <f t="shared" ref="L48:L49" si="4">SUM(F48,H48,J48)</f>
        <v>365290</v>
      </c>
      <c r="M48" s="26">
        <f t="shared" ref="M48:M49" si="5">SUM(G48,I48,K48)</f>
        <v>261143.8</v>
      </c>
      <c r="N48" s="26">
        <f t="shared" ref="N48:N49" si="6">(L48*100)/E48</f>
        <v>25.725553716680164</v>
      </c>
      <c r="O48" s="26">
        <f t="shared" ref="O48:O49" si="7">(M48*100)/E48</f>
        <v>18.391056023099406</v>
      </c>
    </row>
    <row r="49" spans="1:15" x14ac:dyDescent="0.3">
      <c r="A49" s="24">
        <v>9</v>
      </c>
      <c r="B49" s="23" t="s">
        <v>31</v>
      </c>
      <c r="C49" s="24">
        <v>5</v>
      </c>
      <c r="D49" s="24">
        <v>4</v>
      </c>
      <c r="E49" s="25">
        <v>349294</v>
      </c>
      <c r="F49" s="25">
        <v>8367</v>
      </c>
      <c r="G49" s="26">
        <v>8367.4</v>
      </c>
      <c r="H49" s="26">
        <v>167800</v>
      </c>
      <c r="I49" s="26">
        <v>103508</v>
      </c>
      <c r="J49" s="26">
        <v>88427</v>
      </c>
      <c r="K49" s="26">
        <v>115010</v>
      </c>
      <c r="L49" s="25">
        <f t="shared" si="4"/>
        <v>264594</v>
      </c>
      <c r="M49" s="26">
        <f t="shared" si="5"/>
        <v>226885.4</v>
      </c>
      <c r="N49" s="26">
        <f t="shared" si="6"/>
        <v>75.751086477294194</v>
      </c>
      <c r="O49" s="26">
        <f t="shared" si="7"/>
        <v>64.95542437030123</v>
      </c>
    </row>
    <row r="50" spans="1:15" x14ac:dyDescent="0.3">
      <c r="A50" s="24">
        <v>10</v>
      </c>
      <c r="B50" s="23" t="s">
        <v>32</v>
      </c>
      <c r="C50" s="24">
        <v>5</v>
      </c>
      <c r="D50" s="24">
        <v>3</v>
      </c>
      <c r="E50" s="25">
        <v>1033323</v>
      </c>
      <c r="F50" s="25">
        <v>60388</v>
      </c>
      <c r="G50" s="26">
        <v>26347.5</v>
      </c>
      <c r="H50" s="26">
        <v>64500</v>
      </c>
      <c r="I50" s="26">
        <v>77138.149999999994</v>
      </c>
      <c r="J50" s="26">
        <v>29960</v>
      </c>
      <c r="K50" s="26">
        <v>298030.5</v>
      </c>
      <c r="L50" s="25">
        <f t="shared" si="0"/>
        <v>154848</v>
      </c>
      <c r="M50" s="26">
        <f t="shared" si="1"/>
        <v>401516.15</v>
      </c>
      <c r="N50" s="26">
        <f t="shared" si="2"/>
        <v>14.985440176982415</v>
      </c>
      <c r="O50" s="26">
        <f t="shared" si="3"/>
        <v>38.856790180805035</v>
      </c>
    </row>
    <row r="51" spans="1:15" x14ac:dyDescent="0.3">
      <c r="A51" s="24">
        <v>11</v>
      </c>
      <c r="B51" s="23" t="s">
        <v>110</v>
      </c>
      <c r="C51" s="24">
        <v>2</v>
      </c>
      <c r="D51" s="24">
        <v>2</v>
      </c>
      <c r="E51" s="25">
        <v>176265</v>
      </c>
      <c r="F51" s="25">
        <v>44400</v>
      </c>
      <c r="G51" s="26">
        <v>42310</v>
      </c>
      <c r="H51" s="26">
        <v>81865</v>
      </c>
      <c r="I51" s="26">
        <v>7723</v>
      </c>
      <c r="J51" s="26">
        <v>50000</v>
      </c>
      <c r="K51" s="26">
        <v>66665.5</v>
      </c>
      <c r="L51" s="25">
        <f t="shared" si="0"/>
        <v>176265</v>
      </c>
      <c r="M51" s="26">
        <f t="shared" si="1"/>
        <v>116698.5</v>
      </c>
      <c r="N51" s="26">
        <f t="shared" si="2"/>
        <v>100</v>
      </c>
      <c r="O51" s="26">
        <f t="shared" si="3"/>
        <v>66.206280316568808</v>
      </c>
    </row>
    <row r="52" spans="1:15" s="13" customFormat="1" x14ac:dyDescent="0.3">
      <c r="A52" s="15">
        <v>1</v>
      </c>
      <c r="B52" s="16" t="s">
        <v>33</v>
      </c>
      <c r="C52" s="15">
        <v>26</v>
      </c>
      <c r="D52" s="15">
        <v>16</v>
      </c>
      <c r="E52" s="17">
        <v>2121300</v>
      </c>
      <c r="F52" s="17">
        <v>156381</v>
      </c>
      <c r="G52" s="18">
        <v>214885</v>
      </c>
      <c r="H52" s="18">
        <v>648685</v>
      </c>
      <c r="I52" s="18">
        <v>564951</v>
      </c>
      <c r="J52" s="18">
        <v>239654</v>
      </c>
      <c r="K52" s="18">
        <v>218684</v>
      </c>
      <c r="L52" s="17">
        <f t="shared" si="0"/>
        <v>1044720</v>
      </c>
      <c r="M52" s="18">
        <f t="shared" si="1"/>
        <v>998520</v>
      </c>
      <c r="N52" s="18">
        <f t="shared" si="2"/>
        <v>49.249045396690711</v>
      </c>
      <c r="O52" s="18">
        <f t="shared" si="3"/>
        <v>47.071135624381277</v>
      </c>
    </row>
    <row r="53" spans="1:15" x14ac:dyDescent="0.3">
      <c r="A53" s="20">
        <v>1</v>
      </c>
      <c r="B53" s="19" t="s">
        <v>6</v>
      </c>
      <c r="C53" s="20">
        <v>7</v>
      </c>
      <c r="D53" s="20">
        <v>6</v>
      </c>
      <c r="E53" s="21">
        <v>501600</v>
      </c>
      <c r="F53" s="21">
        <v>84685</v>
      </c>
      <c r="G53" s="22">
        <v>92265</v>
      </c>
      <c r="H53" s="22">
        <v>184925</v>
      </c>
      <c r="I53" s="22">
        <v>97212</v>
      </c>
      <c r="J53" s="22">
        <v>71200</v>
      </c>
      <c r="K53" s="22">
        <v>85927</v>
      </c>
      <c r="L53" s="21">
        <f t="shared" si="0"/>
        <v>340810</v>
      </c>
      <c r="M53" s="22">
        <f t="shared" si="1"/>
        <v>275404</v>
      </c>
      <c r="N53" s="22">
        <f t="shared" si="2"/>
        <v>67.944577352472095</v>
      </c>
      <c r="O53" s="22">
        <f t="shared" si="3"/>
        <v>54.90510366826156</v>
      </c>
    </row>
    <row r="54" spans="1:15" x14ac:dyDescent="0.3">
      <c r="A54" s="24">
        <v>2</v>
      </c>
      <c r="B54" s="23" t="s">
        <v>27</v>
      </c>
      <c r="C54" s="24">
        <v>2</v>
      </c>
      <c r="D54" s="24">
        <v>2</v>
      </c>
      <c r="E54" s="25">
        <v>145000</v>
      </c>
      <c r="F54" s="25">
        <v>0</v>
      </c>
      <c r="G54" s="26">
        <v>10424</v>
      </c>
      <c r="H54" s="26">
        <v>14250</v>
      </c>
      <c r="I54" s="26">
        <v>84480</v>
      </c>
      <c r="J54" s="26">
        <v>0</v>
      </c>
      <c r="K54" s="26">
        <v>20000</v>
      </c>
      <c r="L54" s="25">
        <f t="shared" si="0"/>
        <v>14250</v>
      </c>
      <c r="M54" s="26">
        <f t="shared" si="1"/>
        <v>114904</v>
      </c>
      <c r="N54" s="26">
        <f t="shared" si="2"/>
        <v>9.8275862068965516</v>
      </c>
      <c r="O54" s="26">
        <f t="shared" si="3"/>
        <v>79.244137931034487</v>
      </c>
    </row>
    <row r="55" spans="1:15" x14ac:dyDescent="0.3">
      <c r="A55" s="24">
        <v>3</v>
      </c>
      <c r="B55" s="23" t="s">
        <v>60</v>
      </c>
      <c r="C55" s="24">
        <v>5</v>
      </c>
      <c r="D55" s="24">
        <v>2</v>
      </c>
      <c r="E55" s="25">
        <v>133000</v>
      </c>
      <c r="F55" s="25">
        <v>0</v>
      </c>
      <c r="G55" s="26">
        <v>0</v>
      </c>
      <c r="H55" s="26">
        <v>30000</v>
      </c>
      <c r="I55" s="26">
        <v>1820</v>
      </c>
      <c r="J55" s="26">
        <v>0</v>
      </c>
      <c r="K55" s="26">
        <v>10675</v>
      </c>
      <c r="L55" s="25">
        <f t="shared" si="0"/>
        <v>30000</v>
      </c>
      <c r="M55" s="26">
        <f t="shared" si="1"/>
        <v>12495</v>
      </c>
      <c r="N55" s="26">
        <f t="shared" si="2"/>
        <v>22.556390977443609</v>
      </c>
      <c r="O55" s="26">
        <f t="shared" si="3"/>
        <v>9.3947368421052637</v>
      </c>
    </row>
    <row r="56" spans="1:15" x14ac:dyDescent="0.3">
      <c r="A56" s="24">
        <v>4</v>
      </c>
      <c r="B56" s="23" t="s">
        <v>34</v>
      </c>
      <c r="C56" s="24">
        <v>3</v>
      </c>
      <c r="D56" s="24">
        <v>1</v>
      </c>
      <c r="E56" s="25">
        <v>566600</v>
      </c>
      <c r="F56" s="25">
        <v>13000</v>
      </c>
      <c r="G56" s="26">
        <v>30400</v>
      </c>
      <c r="H56" s="26">
        <v>141920</v>
      </c>
      <c r="I56" s="26">
        <v>129431</v>
      </c>
      <c r="J56" s="26">
        <v>34400</v>
      </c>
      <c r="K56" s="26">
        <v>21640</v>
      </c>
      <c r="L56" s="25">
        <f t="shared" si="0"/>
        <v>189320</v>
      </c>
      <c r="M56" s="26">
        <f t="shared" si="1"/>
        <v>181471</v>
      </c>
      <c r="N56" s="26">
        <f t="shared" si="2"/>
        <v>33.413342746205437</v>
      </c>
      <c r="O56" s="26">
        <f t="shared" si="3"/>
        <v>32.028062124955881</v>
      </c>
    </row>
    <row r="57" spans="1:15" x14ac:dyDescent="0.3">
      <c r="A57" s="24">
        <v>5</v>
      </c>
      <c r="B57" s="23" t="s">
        <v>35</v>
      </c>
      <c r="C57" s="24">
        <v>2</v>
      </c>
      <c r="D57" s="24">
        <v>1</v>
      </c>
      <c r="E57" s="25">
        <v>450900</v>
      </c>
      <c r="F57" s="25">
        <v>58696</v>
      </c>
      <c r="G57" s="26">
        <v>36696</v>
      </c>
      <c r="H57" s="26">
        <v>167900</v>
      </c>
      <c r="I57" s="26">
        <v>141769</v>
      </c>
      <c r="J57" s="26">
        <v>66654</v>
      </c>
      <c r="K57" s="26">
        <v>62114</v>
      </c>
      <c r="L57" s="25">
        <f t="shared" si="0"/>
        <v>293250</v>
      </c>
      <c r="M57" s="26">
        <f t="shared" si="1"/>
        <v>240579</v>
      </c>
      <c r="N57" s="26">
        <f t="shared" si="2"/>
        <v>65.03659347970725</v>
      </c>
      <c r="O57" s="26">
        <f t="shared" si="3"/>
        <v>53.355289421157686</v>
      </c>
    </row>
    <row r="58" spans="1:15" x14ac:dyDescent="0.3">
      <c r="A58" s="24">
        <v>6</v>
      </c>
      <c r="B58" s="23" t="s">
        <v>36</v>
      </c>
      <c r="C58" s="24">
        <v>6</v>
      </c>
      <c r="D58" s="24">
        <v>3</v>
      </c>
      <c r="E58" s="25">
        <v>295500</v>
      </c>
      <c r="F58" s="25">
        <v>0</v>
      </c>
      <c r="G58" s="26">
        <v>45100</v>
      </c>
      <c r="H58" s="26">
        <v>100000</v>
      </c>
      <c r="I58" s="26">
        <v>88510</v>
      </c>
      <c r="J58" s="26">
        <v>60000</v>
      </c>
      <c r="K58" s="26">
        <v>13416</v>
      </c>
      <c r="L58" s="25">
        <f t="shared" si="0"/>
        <v>160000</v>
      </c>
      <c r="M58" s="26">
        <f t="shared" si="1"/>
        <v>147026</v>
      </c>
      <c r="N58" s="26">
        <f t="shared" si="2"/>
        <v>54.145516074450086</v>
      </c>
      <c r="O58" s="26">
        <f t="shared" si="3"/>
        <v>49.754991539763111</v>
      </c>
    </row>
    <row r="59" spans="1:15" x14ac:dyDescent="0.3">
      <c r="A59" s="28">
        <v>7</v>
      </c>
      <c r="B59" s="27" t="s">
        <v>24</v>
      </c>
      <c r="C59" s="28">
        <v>1</v>
      </c>
      <c r="D59" s="28">
        <v>1</v>
      </c>
      <c r="E59" s="29">
        <v>28700</v>
      </c>
      <c r="F59" s="29">
        <v>0</v>
      </c>
      <c r="G59" s="30">
        <v>0</v>
      </c>
      <c r="H59" s="30">
        <v>9690</v>
      </c>
      <c r="I59" s="30">
        <v>21729</v>
      </c>
      <c r="J59" s="30">
        <v>7400</v>
      </c>
      <c r="K59" s="30">
        <v>4912</v>
      </c>
      <c r="L59" s="29">
        <f t="shared" si="0"/>
        <v>17090</v>
      </c>
      <c r="M59" s="30">
        <f t="shared" si="1"/>
        <v>26641</v>
      </c>
      <c r="N59" s="30">
        <f t="shared" si="2"/>
        <v>59.547038327526131</v>
      </c>
      <c r="O59" s="30">
        <f t="shared" si="3"/>
        <v>92.825783972125436</v>
      </c>
    </row>
    <row r="60" spans="1:15" s="13" customFormat="1" x14ac:dyDescent="0.3">
      <c r="A60" s="15">
        <v>1</v>
      </c>
      <c r="B60" s="16" t="s">
        <v>37</v>
      </c>
      <c r="C60" s="15">
        <v>1</v>
      </c>
      <c r="D60" s="15">
        <v>0</v>
      </c>
      <c r="E60" s="17">
        <v>35000</v>
      </c>
      <c r="F60" s="17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7">
        <f t="shared" si="0"/>
        <v>0</v>
      </c>
      <c r="M60" s="18">
        <f t="shared" si="1"/>
        <v>0</v>
      </c>
      <c r="N60" s="18">
        <f t="shared" si="2"/>
        <v>0</v>
      </c>
      <c r="O60" s="18">
        <f t="shared" si="3"/>
        <v>0</v>
      </c>
    </row>
    <row r="61" spans="1:15" x14ac:dyDescent="0.3">
      <c r="A61" s="2">
        <v>1</v>
      </c>
      <c r="B61" s="3" t="s">
        <v>6</v>
      </c>
      <c r="C61" s="2">
        <v>1</v>
      </c>
      <c r="D61" s="2">
        <v>0</v>
      </c>
      <c r="E61" s="8">
        <v>35000</v>
      </c>
      <c r="F61" s="8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8">
        <f t="shared" si="0"/>
        <v>0</v>
      </c>
      <c r="M61" s="5">
        <f t="shared" si="1"/>
        <v>0</v>
      </c>
      <c r="N61" s="5">
        <f t="shared" si="2"/>
        <v>0</v>
      </c>
      <c r="O61" s="5">
        <f t="shared" si="3"/>
        <v>0</v>
      </c>
    </row>
    <row r="62" spans="1:15" s="13" customFormat="1" x14ac:dyDescent="0.3">
      <c r="A62" s="15">
        <v>1</v>
      </c>
      <c r="B62" s="16" t="s">
        <v>38</v>
      </c>
      <c r="C62" s="15">
        <v>46</v>
      </c>
      <c r="D62" s="15">
        <v>36</v>
      </c>
      <c r="E62" s="17">
        <v>6252300</v>
      </c>
      <c r="F62" s="17">
        <v>285574</v>
      </c>
      <c r="G62" s="18">
        <v>579678.5</v>
      </c>
      <c r="H62" s="18">
        <v>4144006</v>
      </c>
      <c r="I62" s="18">
        <v>1754754.42</v>
      </c>
      <c r="J62" s="18">
        <v>468400</v>
      </c>
      <c r="K62" s="18">
        <v>938456</v>
      </c>
      <c r="L62" s="17">
        <f t="shared" si="0"/>
        <v>4897980</v>
      </c>
      <c r="M62" s="18">
        <f t="shared" si="1"/>
        <v>3272888.92</v>
      </c>
      <c r="N62" s="18">
        <f t="shared" si="2"/>
        <v>78.338851302720599</v>
      </c>
      <c r="O62" s="18">
        <f t="shared" si="3"/>
        <v>52.346959039073624</v>
      </c>
    </row>
    <row r="63" spans="1:15" x14ac:dyDescent="0.3">
      <c r="A63" s="20">
        <v>1</v>
      </c>
      <c r="B63" s="19" t="s">
        <v>6</v>
      </c>
      <c r="C63" s="20">
        <v>7</v>
      </c>
      <c r="D63" s="20">
        <v>6</v>
      </c>
      <c r="E63" s="21">
        <v>1794520</v>
      </c>
      <c r="F63" s="21">
        <v>34184</v>
      </c>
      <c r="G63" s="22">
        <v>69183.5</v>
      </c>
      <c r="H63" s="22">
        <v>773336</v>
      </c>
      <c r="I63" s="22">
        <v>603245</v>
      </c>
      <c r="J63" s="22">
        <v>0</v>
      </c>
      <c r="K63" s="22">
        <v>367538</v>
      </c>
      <c r="L63" s="21">
        <f t="shared" si="0"/>
        <v>807520</v>
      </c>
      <c r="M63" s="22">
        <f t="shared" si="1"/>
        <v>1039966.5</v>
      </c>
      <c r="N63" s="22">
        <f t="shared" si="2"/>
        <v>44.999219847090032</v>
      </c>
      <c r="O63" s="22">
        <f t="shared" si="3"/>
        <v>57.952349374763166</v>
      </c>
    </row>
    <row r="64" spans="1:15" x14ac:dyDescent="0.3">
      <c r="A64" s="24">
        <v>2</v>
      </c>
      <c r="B64" s="23" t="s">
        <v>19</v>
      </c>
      <c r="C64" s="24">
        <v>4</v>
      </c>
      <c r="D64" s="24">
        <v>3</v>
      </c>
      <c r="E64" s="25">
        <v>132320</v>
      </c>
      <c r="F64" s="25">
        <v>40000</v>
      </c>
      <c r="G64" s="26">
        <v>40000</v>
      </c>
      <c r="H64" s="26">
        <v>28320</v>
      </c>
      <c r="I64" s="26">
        <v>28769.040000000001</v>
      </c>
      <c r="J64" s="26">
        <v>64000</v>
      </c>
      <c r="K64" s="26">
        <v>0</v>
      </c>
      <c r="L64" s="25">
        <f t="shared" si="0"/>
        <v>132320</v>
      </c>
      <c r="M64" s="26">
        <f t="shared" si="1"/>
        <v>68769.040000000008</v>
      </c>
      <c r="N64" s="26">
        <f t="shared" si="2"/>
        <v>100</v>
      </c>
      <c r="O64" s="26">
        <f t="shared" si="3"/>
        <v>51.971765417170502</v>
      </c>
    </row>
    <row r="65" spans="1:15" x14ac:dyDescent="0.3">
      <c r="A65" s="24">
        <v>3</v>
      </c>
      <c r="B65" s="23" t="s">
        <v>40</v>
      </c>
      <c r="C65" s="24">
        <v>4</v>
      </c>
      <c r="D65" s="24">
        <v>2</v>
      </c>
      <c r="E65" s="25">
        <v>137640</v>
      </c>
      <c r="F65" s="25">
        <v>27000</v>
      </c>
      <c r="G65" s="26">
        <v>27000</v>
      </c>
      <c r="H65" s="26">
        <v>30640</v>
      </c>
      <c r="I65" s="26">
        <v>12240</v>
      </c>
      <c r="J65" s="26">
        <v>50000</v>
      </c>
      <c r="K65" s="26">
        <v>18400</v>
      </c>
      <c r="L65" s="25">
        <f t="shared" si="0"/>
        <v>107640</v>
      </c>
      <c r="M65" s="26">
        <f t="shared" si="1"/>
        <v>57640</v>
      </c>
      <c r="N65" s="26">
        <f t="shared" si="2"/>
        <v>78.204010462074976</v>
      </c>
      <c r="O65" s="26">
        <f t="shared" si="3"/>
        <v>41.877361232199945</v>
      </c>
    </row>
    <row r="66" spans="1:15" x14ac:dyDescent="0.3">
      <c r="A66" s="24">
        <v>4</v>
      </c>
      <c r="B66" s="23" t="s">
        <v>41</v>
      </c>
      <c r="C66" s="24">
        <v>5</v>
      </c>
      <c r="D66" s="24">
        <v>4</v>
      </c>
      <c r="E66" s="25">
        <v>237720</v>
      </c>
      <c r="F66" s="25">
        <v>93750</v>
      </c>
      <c r="G66" s="26">
        <v>105264</v>
      </c>
      <c r="H66" s="26">
        <v>93970</v>
      </c>
      <c r="I66" s="26">
        <v>93300</v>
      </c>
      <c r="J66" s="26">
        <v>0</v>
      </c>
      <c r="K66" s="26">
        <v>0</v>
      </c>
      <c r="L66" s="25">
        <f t="shared" si="0"/>
        <v>187720</v>
      </c>
      <c r="M66" s="26">
        <f t="shared" si="1"/>
        <v>198564</v>
      </c>
      <c r="N66" s="26">
        <f t="shared" si="2"/>
        <v>78.966851758371192</v>
      </c>
      <c r="O66" s="26">
        <f t="shared" si="3"/>
        <v>83.528520949015643</v>
      </c>
    </row>
    <row r="67" spans="1:15" x14ac:dyDescent="0.3">
      <c r="A67" s="24">
        <v>5</v>
      </c>
      <c r="B67" s="23" t="s">
        <v>42</v>
      </c>
      <c r="C67" s="24">
        <v>4</v>
      </c>
      <c r="D67" s="24">
        <v>3</v>
      </c>
      <c r="E67" s="25">
        <v>79400</v>
      </c>
      <c r="F67" s="25">
        <v>0</v>
      </c>
      <c r="G67" s="26">
        <v>0</v>
      </c>
      <c r="H67" s="26">
        <v>10000</v>
      </c>
      <c r="I67" s="26">
        <v>4835</v>
      </c>
      <c r="J67" s="26">
        <v>10000</v>
      </c>
      <c r="K67" s="26">
        <v>59902</v>
      </c>
      <c r="L67" s="25">
        <f t="shared" si="0"/>
        <v>20000</v>
      </c>
      <c r="M67" s="26">
        <f t="shared" si="1"/>
        <v>64737</v>
      </c>
      <c r="N67" s="26">
        <f t="shared" si="2"/>
        <v>25.188916876574307</v>
      </c>
      <c r="O67" s="26">
        <f t="shared" si="3"/>
        <v>81.532745591939545</v>
      </c>
    </row>
    <row r="68" spans="1:15" x14ac:dyDescent="0.3">
      <c r="A68" s="24">
        <v>6</v>
      </c>
      <c r="B68" s="23" t="s">
        <v>43</v>
      </c>
      <c r="C68" s="24">
        <v>1</v>
      </c>
      <c r="D68" s="24">
        <v>1</v>
      </c>
      <c r="E68" s="25">
        <v>30800</v>
      </c>
      <c r="F68" s="25">
        <v>0</v>
      </c>
      <c r="G68" s="26">
        <v>0</v>
      </c>
      <c r="H68" s="26">
        <v>30800</v>
      </c>
      <c r="I68" s="26">
        <v>30736</v>
      </c>
      <c r="J68" s="26">
        <v>0</v>
      </c>
      <c r="K68" s="26">
        <v>0</v>
      </c>
      <c r="L68" s="25">
        <f t="shared" si="0"/>
        <v>30800</v>
      </c>
      <c r="M68" s="26">
        <f t="shared" si="1"/>
        <v>30736</v>
      </c>
      <c r="N68" s="26">
        <f t="shared" si="2"/>
        <v>100</v>
      </c>
      <c r="O68" s="26">
        <f t="shared" si="3"/>
        <v>99.79220779220779</v>
      </c>
    </row>
    <row r="69" spans="1:15" x14ac:dyDescent="0.3">
      <c r="A69" s="24">
        <v>7</v>
      </c>
      <c r="B69" s="23" t="s">
        <v>44</v>
      </c>
      <c r="C69" s="24">
        <v>3</v>
      </c>
      <c r="D69" s="24">
        <v>3</v>
      </c>
      <c r="E69" s="25">
        <v>141840</v>
      </c>
      <c r="F69" s="25">
        <v>21000</v>
      </c>
      <c r="G69" s="26">
        <v>0</v>
      </c>
      <c r="H69" s="26">
        <v>70840</v>
      </c>
      <c r="I69" s="26">
        <v>81140</v>
      </c>
      <c r="J69" s="26">
        <v>0</v>
      </c>
      <c r="K69" s="26">
        <v>21400</v>
      </c>
      <c r="L69" s="25">
        <f t="shared" si="0"/>
        <v>91840</v>
      </c>
      <c r="M69" s="26">
        <f t="shared" si="1"/>
        <v>102540</v>
      </c>
      <c r="N69" s="26">
        <f t="shared" si="2"/>
        <v>64.749012972363232</v>
      </c>
      <c r="O69" s="26">
        <f t="shared" si="3"/>
        <v>72.29272419627749</v>
      </c>
    </row>
    <row r="70" spans="1:15" x14ac:dyDescent="0.3">
      <c r="A70" s="24">
        <v>8</v>
      </c>
      <c r="B70" s="23" t="s">
        <v>45</v>
      </c>
      <c r="C70" s="24">
        <v>3</v>
      </c>
      <c r="D70" s="24">
        <v>2</v>
      </c>
      <c r="E70" s="25">
        <v>89600</v>
      </c>
      <c r="F70" s="25">
        <v>17880</v>
      </c>
      <c r="G70" s="26">
        <v>17880</v>
      </c>
      <c r="H70" s="26">
        <v>59120</v>
      </c>
      <c r="I70" s="26">
        <v>42588</v>
      </c>
      <c r="J70" s="26">
        <v>0</v>
      </c>
      <c r="K70" s="26">
        <v>0</v>
      </c>
      <c r="L70" s="25">
        <f t="shared" si="0"/>
        <v>77000</v>
      </c>
      <c r="M70" s="26">
        <f t="shared" si="1"/>
        <v>60468</v>
      </c>
      <c r="N70" s="26">
        <f t="shared" si="2"/>
        <v>85.9375</v>
      </c>
      <c r="O70" s="26">
        <f t="shared" si="3"/>
        <v>67.486607142857139</v>
      </c>
    </row>
    <row r="71" spans="1:15" x14ac:dyDescent="0.3">
      <c r="A71" s="24">
        <v>9</v>
      </c>
      <c r="B71" s="23" t="s">
        <v>46</v>
      </c>
      <c r="C71" s="24">
        <v>3</v>
      </c>
      <c r="D71" s="24">
        <v>3</v>
      </c>
      <c r="E71" s="25">
        <v>37870</v>
      </c>
      <c r="F71" s="25">
        <v>0</v>
      </c>
      <c r="G71" s="26">
        <v>15316</v>
      </c>
      <c r="H71" s="26">
        <v>22550</v>
      </c>
      <c r="I71" s="26">
        <v>22550</v>
      </c>
      <c r="J71" s="26">
        <v>0</v>
      </c>
      <c r="K71" s="26">
        <v>0</v>
      </c>
      <c r="L71" s="25">
        <f t="shared" si="0"/>
        <v>22550</v>
      </c>
      <c r="M71" s="26">
        <f t="shared" si="1"/>
        <v>37866</v>
      </c>
      <c r="N71" s="26">
        <f t="shared" si="2"/>
        <v>59.545814628993924</v>
      </c>
      <c r="O71" s="26">
        <f t="shared" si="3"/>
        <v>99.989437549511493</v>
      </c>
    </row>
    <row r="72" spans="1:15" x14ac:dyDescent="0.3">
      <c r="A72" s="24">
        <v>10</v>
      </c>
      <c r="B72" s="23" t="s">
        <v>47</v>
      </c>
      <c r="C72" s="24">
        <v>4</v>
      </c>
      <c r="D72" s="24">
        <v>3</v>
      </c>
      <c r="E72" s="25">
        <v>1951480</v>
      </c>
      <c r="F72" s="25">
        <v>0</v>
      </c>
      <c r="G72" s="26">
        <v>285035</v>
      </c>
      <c r="H72" s="26">
        <v>1901480</v>
      </c>
      <c r="I72" s="26">
        <v>488840</v>
      </c>
      <c r="J72" s="26">
        <v>0</v>
      </c>
      <c r="K72" s="26">
        <v>350380</v>
      </c>
      <c r="L72" s="25">
        <f t="shared" si="0"/>
        <v>1901480</v>
      </c>
      <c r="M72" s="26">
        <f t="shared" si="1"/>
        <v>1124255</v>
      </c>
      <c r="N72" s="26">
        <f t="shared" si="2"/>
        <v>97.43784204808658</v>
      </c>
      <c r="O72" s="26">
        <f t="shared" si="3"/>
        <v>57.610377764568433</v>
      </c>
    </row>
    <row r="73" spans="1:15" x14ac:dyDescent="0.3">
      <c r="A73" s="24">
        <v>11</v>
      </c>
      <c r="B73" s="23" t="s">
        <v>48</v>
      </c>
      <c r="C73" s="24">
        <v>6</v>
      </c>
      <c r="D73" s="24">
        <v>5</v>
      </c>
      <c r="E73" s="25">
        <v>1523750</v>
      </c>
      <c r="F73" s="25">
        <v>6400</v>
      </c>
      <c r="G73" s="26">
        <v>20000</v>
      </c>
      <c r="H73" s="26">
        <v>1122950</v>
      </c>
      <c r="I73" s="26">
        <v>301201.38</v>
      </c>
      <c r="J73" s="26">
        <v>344400</v>
      </c>
      <c r="K73" s="26">
        <v>120836</v>
      </c>
      <c r="L73" s="25">
        <f t="shared" si="0"/>
        <v>1473750</v>
      </c>
      <c r="M73" s="26">
        <f t="shared" si="1"/>
        <v>442037.38</v>
      </c>
      <c r="N73" s="26">
        <f t="shared" si="2"/>
        <v>96.718621821164888</v>
      </c>
      <c r="O73" s="26">
        <f t="shared" si="3"/>
        <v>29.009836259228877</v>
      </c>
    </row>
    <row r="74" spans="1:15" x14ac:dyDescent="0.3">
      <c r="A74" s="24">
        <v>12</v>
      </c>
      <c r="B74" s="23" t="s">
        <v>111</v>
      </c>
      <c r="C74" s="24">
        <v>2</v>
      </c>
      <c r="D74" s="24">
        <v>1</v>
      </c>
      <c r="E74" s="25">
        <v>95360</v>
      </c>
      <c r="F74" s="25">
        <v>45360</v>
      </c>
      <c r="G74" s="26">
        <v>0</v>
      </c>
      <c r="H74" s="26">
        <v>0</v>
      </c>
      <c r="I74" s="26">
        <v>45310</v>
      </c>
      <c r="J74" s="26">
        <v>0</v>
      </c>
      <c r="K74" s="26">
        <v>0</v>
      </c>
      <c r="L74" s="25">
        <f t="shared" ref="L74:L114" si="8">SUM(F74,H74,J74)</f>
        <v>45360</v>
      </c>
      <c r="M74" s="26">
        <f t="shared" ref="M74:M114" si="9">SUM(G74,I74,K74)</f>
        <v>45310</v>
      </c>
      <c r="N74" s="26">
        <f t="shared" ref="N74:N115" si="10">(L74*100)/E74</f>
        <v>47.567114093959731</v>
      </c>
      <c r="O74" s="26">
        <f t="shared" ref="O74:O114" si="11">(M74*100)/E74</f>
        <v>47.514681208053695</v>
      </c>
    </row>
    <row r="75" spans="1:15" s="13" customFormat="1" x14ac:dyDescent="0.3">
      <c r="A75" s="15">
        <v>1</v>
      </c>
      <c r="B75" s="16" t="s">
        <v>49</v>
      </c>
      <c r="C75" s="15">
        <v>26</v>
      </c>
      <c r="D75" s="15">
        <v>19</v>
      </c>
      <c r="E75" s="17">
        <v>10123755</v>
      </c>
      <c r="F75" s="17">
        <v>248400</v>
      </c>
      <c r="G75" s="18">
        <v>497810</v>
      </c>
      <c r="H75" s="18">
        <v>4450932</v>
      </c>
      <c r="I75" s="18">
        <v>1098867</v>
      </c>
      <c r="J75" s="18">
        <v>2238030</v>
      </c>
      <c r="K75" s="18">
        <v>1379937</v>
      </c>
      <c r="L75" s="17">
        <f t="shared" si="8"/>
        <v>6937362</v>
      </c>
      <c r="M75" s="18">
        <f t="shared" si="9"/>
        <v>2976614</v>
      </c>
      <c r="N75" s="18">
        <f t="shared" si="10"/>
        <v>68.525581664115734</v>
      </c>
      <c r="O75" s="18">
        <f t="shared" si="11"/>
        <v>29.402272180628632</v>
      </c>
    </row>
    <row r="76" spans="1:15" x14ac:dyDescent="0.3">
      <c r="A76" s="20">
        <v>1</v>
      </c>
      <c r="B76" s="19" t="s">
        <v>6</v>
      </c>
      <c r="C76" s="20">
        <v>14</v>
      </c>
      <c r="D76" s="20">
        <v>12</v>
      </c>
      <c r="E76" s="21">
        <v>5289455</v>
      </c>
      <c r="F76" s="21">
        <v>194400</v>
      </c>
      <c r="G76" s="22">
        <v>406610</v>
      </c>
      <c r="H76" s="22">
        <v>2366732</v>
      </c>
      <c r="I76" s="22">
        <v>898032</v>
      </c>
      <c r="J76" s="22">
        <v>789230</v>
      </c>
      <c r="K76" s="22">
        <v>1326132</v>
      </c>
      <c r="L76" s="21">
        <f t="shared" si="8"/>
        <v>3350362</v>
      </c>
      <c r="M76" s="22">
        <f t="shared" si="9"/>
        <v>2630774</v>
      </c>
      <c r="N76" s="22">
        <f t="shared" si="10"/>
        <v>63.340400854152271</v>
      </c>
      <c r="O76" s="22">
        <f t="shared" si="11"/>
        <v>49.736201555736841</v>
      </c>
    </row>
    <row r="77" spans="1:15" x14ac:dyDescent="0.3">
      <c r="A77" s="24">
        <v>2</v>
      </c>
      <c r="B77" s="23" t="s">
        <v>27</v>
      </c>
      <c r="C77" s="24">
        <v>2</v>
      </c>
      <c r="D77" s="24">
        <v>2</v>
      </c>
      <c r="E77" s="25">
        <v>160000</v>
      </c>
      <c r="F77" s="25">
        <v>22000</v>
      </c>
      <c r="G77" s="26">
        <v>22000</v>
      </c>
      <c r="H77" s="26">
        <v>96200</v>
      </c>
      <c r="I77" s="26">
        <v>32760</v>
      </c>
      <c r="J77" s="26">
        <v>34000</v>
      </c>
      <c r="K77" s="26">
        <v>52380</v>
      </c>
      <c r="L77" s="25">
        <f t="shared" si="8"/>
        <v>152200</v>
      </c>
      <c r="M77" s="26">
        <f t="shared" si="9"/>
        <v>107140</v>
      </c>
      <c r="N77" s="26">
        <f t="shared" si="10"/>
        <v>95.125</v>
      </c>
      <c r="O77" s="26">
        <f t="shared" si="11"/>
        <v>66.962500000000006</v>
      </c>
    </row>
    <row r="78" spans="1:15" x14ac:dyDescent="0.3">
      <c r="A78" s="24">
        <v>3</v>
      </c>
      <c r="B78" s="23" t="s">
        <v>50</v>
      </c>
      <c r="C78" s="24">
        <v>1</v>
      </c>
      <c r="D78" s="24">
        <v>0</v>
      </c>
      <c r="E78" s="25">
        <v>50000</v>
      </c>
      <c r="F78" s="25">
        <v>0</v>
      </c>
      <c r="G78" s="26">
        <v>0</v>
      </c>
      <c r="H78" s="26">
        <v>0</v>
      </c>
      <c r="I78" s="26">
        <v>0</v>
      </c>
      <c r="J78" s="26">
        <v>50000</v>
      </c>
      <c r="K78" s="26">
        <v>0</v>
      </c>
      <c r="L78" s="25">
        <f t="shared" ref="L78:L80" si="12">SUM(F78,H78,J78)</f>
        <v>50000</v>
      </c>
      <c r="M78" s="26">
        <f t="shared" ref="M78:M80" si="13">SUM(G78,I78,K78)</f>
        <v>0</v>
      </c>
      <c r="N78" s="26">
        <f t="shared" ref="N78:N80" si="14">(L78*100)/E78</f>
        <v>100</v>
      </c>
      <c r="O78" s="26">
        <f t="shared" ref="O78:O80" si="15">(M78*100)/E78</f>
        <v>0</v>
      </c>
    </row>
    <row r="79" spans="1:15" ht="37.5" x14ac:dyDescent="0.3">
      <c r="A79" s="24">
        <v>4</v>
      </c>
      <c r="B79" s="23" t="s">
        <v>127</v>
      </c>
      <c r="C79" s="24">
        <v>1</v>
      </c>
      <c r="D79" s="24">
        <v>0</v>
      </c>
      <c r="E79" s="25">
        <v>44800</v>
      </c>
      <c r="F79" s="25">
        <v>0</v>
      </c>
      <c r="G79" s="26">
        <v>0</v>
      </c>
      <c r="H79" s="26">
        <v>0</v>
      </c>
      <c r="I79" s="26">
        <v>0</v>
      </c>
      <c r="J79" s="26">
        <v>44800</v>
      </c>
      <c r="K79" s="26">
        <v>0</v>
      </c>
      <c r="L79" s="25">
        <f t="shared" si="12"/>
        <v>44800</v>
      </c>
      <c r="M79" s="26">
        <f t="shared" si="13"/>
        <v>0</v>
      </c>
      <c r="N79" s="26">
        <f t="shared" si="14"/>
        <v>100</v>
      </c>
      <c r="O79" s="26">
        <f t="shared" si="15"/>
        <v>0</v>
      </c>
    </row>
    <row r="80" spans="1:15" x14ac:dyDescent="0.3">
      <c r="A80" s="24">
        <v>5</v>
      </c>
      <c r="B80" s="23" t="s">
        <v>140</v>
      </c>
      <c r="C80" s="24">
        <v>1</v>
      </c>
      <c r="D80" s="24">
        <v>0</v>
      </c>
      <c r="E80" s="25">
        <v>50000</v>
      </c>
      <c r="F80" s="25">
        <v>0</v>
      </c>
      <c r="G80" s="26">
        <v>0</v>
      </c>
      <c r="H80" s="26">
        <v>0</v>
      </c>
      <c r="I80" s="26">
        <v>0</v>
      </c>
      <c r="J80" s="26">
        <v>50000</v>
      </c>
      <c r="K80" s="26">
        <v>0</v>
      </c>
      <c r="L80" s="25">
        <f t="shared" si="12"/>
        <v>50000</v>
      </c>
      <c r="M80" s="26">
        <f t="shared" si="13"/>
        <v>0</v>
      </c>
      <c r="N80" s="26">
        <f t="shared" si="14"/>
        <v>100</v>
      </c>
      <c r="O80" s="26">
        <f t="shared" si="15"/>
        <v>0</v>
      </c>
    </row>
    <row r="81" spans="1:15" x14ac:dyDescent="0.3">
      <c r="A81" s="24">
        <v>6</v>
      </c>
      <c r="B81" s="23" t="s">
        <v>112</v>
      </c>
      <c r="C81" s="24">
        <v>3</v>
      </c>
      <c r="D81" s="24">
        <v>2</v>
      </c>
      <c r="E81" s="25">
        <v>4344500</v>
      </c>
      <c r="F81" s="25">
        <v>32000</v>
      </c>
      <c r="G81" s="26">
        <v>69200</v>
      </c>
      <c r="H81" s="26">
        <v>1853000</v>
      </c>
      <c r="I81" s="26">
        <v>34500</v>
      </c>
      <c r="J81" s="26">
        <v>1220000</v>
      </c>
      <c r="K81" s="26">
        <v>0</v>
      </c>
      <c r="L81" s="25">
        <f t="shared" si="8"/>
        <v>3105000</v>
      </c>
      <c r="M81" s="26">
        <f t="shared" si="9"/>
        <v>103700</v>
      </c>
      <c r="N81" s="26">
        <f t="shared" si="10"/>
        <v>71.46967430084014</v>
      </c>
      <c r="O81" s="26">
        <f t="shared" si="11"/>
        <v>2.3869259983887674</v>
      </c>
    </row>
    <row r="82" spans="1:15" x14ac:dyDescent="0.3">
      <c r="A82" s="24">
        <v>7</v>
      </c>
      <c r="B82" s="23" t="s">
        <v>60</v>
      </c>
      <c r="C82" s="24">
        <v>1</v>
      </c>
      <c r="D82" s="24">
        <v>1</v>
      </c>
      <c r="E82" s="25">
        <v>100000</v>
      </c>
      <c r="F82" s="25">
        <v>0</v>
      </c>
      <c r="G82" s="26">
        <v>0</v>
      </c>
      <c r="H82" s="26">
        <v>100000</v>
      </c>
      <c r="I82" s="26">
        <v>100000</v>
      </c>
      <c r="J82" s="26">
        <v>0</v>
      </c>
      <c r="K82" s="26">
        <v>0</v>
      </c>
      <c r="L82" s="25">
        <f t="shared" si="8"/>
        <v>100000</v>
      </c>
      <c r="M82" s="26">
        <f t="shared" si="9"/>
        <v>100000</v>
      </c>
      <c r="N82" s="26">
        <f t="shared" si="10"/>
        <v>100</v>
      </c>
      <c r="O82" s="26">
        <f t="shared" si="11"/>
        <v>100</v>
      </c>
    </row>
    <row r="83" spans="1:15" x14ac:dyDescent="0.3">
      <c r="A83" s="24">
        <v>8</v>
      </c>
      <c r="B83" s="23" t="s">
        <v>113</v>
      </c>
      <c r="C83" s="24">
        <v>2</v>
      </c>
      <c r="D83" s="24">
        <v>2</v>
      </c>
      <c r="E83" s="25">
        <v>35000</v>
      </c>
      <c r="F83" s="25">
        <v>0</v>
      </c>
      <c r="G83" s="26">
        <v>0</v>
      </c>
      <c r="H83" s="26">
        <v>35000</v>
      </c>
      <c r="I83" s="26">
        <v>33575</v>
      </c>
      <c r="J83" s="26">
        <v>0</v>
      </c>
      <c r="K83" s="26">
        <v>1425</v>
      </c>
      <c r="L83" s="25">
        <f t="shared" si="8"/>
        <v>35000</v>
      </c>
      <c r="M83" s="26">
        <f t="shared" si="9"/>
        <v>35000</v>
      </c>
      <c r="N83" s="26">
        <f t="shared" si="10"/>
        <v>100</v>
      </c>
      <c r="O83" s="26">
        <f t="shared" si="11"/>
        <v>100</v>
      </c>
    </row>
    <row r="84" spans="1:15" x14ac:dyDescent="0.3">
      <c r="A84" s="24">
        <v>9</v>
      </c>
      <c r="B84" s="23" t="s">
        <v>53</v>
      </c>
      <c r="C84" s="24">
        <v>1</v>
      </c>
      <c r="D84" s="24">
        <v>0</v>
      </c>
      <c r="E84" s="25">
        <v>50000</v>
      </c>
      <c r="F84" s="25">
        <v>0</v>
      </c>
      <c r="G84" s="26">
        <v>0</v>
      </c>
      <c r="H84" s="26">
        <v>0</v>
      </c>
      <c r="I84" s="26">
        <v>0</v>
      </c>
      <c r="J84" s="26">
        <v>50000</v>
      </c>
      <c r="K84" s="26">
        <v>0</v>
      </c>
      <c r="L84" s="25">
        <f t="shared" si="8"/>
        <v>50000</v>
      </c>
      <c r="M84" s="26">
        <f t="shared" si="9"/>
        <v>0</v>
      </c>
      <c r="N84" s="26">
        <f t="shared" si="10"/>
        <v>100</v>
      </c>
      <c r="O84" s="26">
        <f t="shared" si="11"/>
        <v>0</v>
      </c>
    </row>
    <row r="85" spans="1:15" s="13" customFormat="1" x14ac:dyDescent="0.3">
      <c r="A85" s="15">
        <v>1</v>
      </c>
      <c r="B85" s="16" t="s">
        <v>54</v>
      </c>
      <c r="C85" s="15">
        <v>66</v>
      </c>
      <c r="D85" s="15">
        <v>46</v>
      </c>
      <c r="E85" s="17">
        <v>11047670</v>
      </c>
      <c r="F85" s="17">
        <v>457806</v>
      </c>
      <c r="G85" s="18">
        <v>634008.67000000004</v>
      </c>
      <c r="H85" s="18">
        <v>5544515</v>
      </c>
      <c r="I85" s="18">
        <v>2343694.98</v>
      </c>
      <c r="J85" s="18">
        <v>2278457</v>
      </c>
      <c r="K85" s="18">
        <v>1372341.75</v>
      </c>
      <c r="L85" s="17">
        <f t="shared" si="8"/>
        <v>8280778</v>
      </c>
      <c r="M85" s="18">
        <f t="shared" si="9"/>
        <v>4350045.4000000004</v>
      </c>
      <c r="N85" s="18">
        <f t="shared" si="10"/>
        <v>74.954972405946236</v>
      </c>
      <c r="O85" s="18">
        <f t="shared" si="11"/>
        <v>39.375229347002588</v>
      </c>
    </row>
    <row r="86" spans="1:15" x14ac:dyDescent="0.3">
      <c r="A86" s="20">
        <v>1</v>
      </c>
      <c r="B86" s="19" t="s">
        <v>6</v>
      </c>
      <c r="C86" s="20">
        <v>15</v>
      </c>
      <c r="D86" s="20">
        <v>12</v>
      </c>
      <c r="E86" s="21">
        <v>2003450</v>
      </c>
      <c r="F86" s="21">
        <v>210355</v>
      </c>
      <c r="G86" s="22">
        <v>190145.48</v>
      </c>
      <c r="H86" s="22">
        <v>872630</v>
      </c>
      <c r="I86" s="22">
        <v>418033.85</v>
      </c>
      <c r="J86" s="22">
        <v>640795</v>
      </c>
      <c r="K86" s="22">
        <v>273051</v>
      </c>
      <c r="L86" s="21">
        <f t="shared" si="8"/>
        <v>1723780</v>
      </c>
      <c r="M86" s="22">
        <f t="shared" si="9"/>
        <v>881230.33</v>
      </c>
      <c r="N86" s="22">
        <f t="shared" si="10"/>
        <v>86.040579999500864</v>
      </c>
      <c r="O86" s="22">
        <f t="shared" si="11"/>
        <v>43.9856412688113</v>
      </c>
    </row>
    <row r="87" spans="1:15" x14ac:dyDescent="0.3">
      <c r="A87" s="24">
        <v>2</v>
      </c>
      <c r="B87" s="23" t="s">
        <v>27</v>
      </c>
      <c r="C87" s="24">
        <v>4</v>
      </c>
      <c r="D87" s="24">
        <v>4</v>
      </c>
      <c r="E87" s="25">
        <v>380000</v>
      </c>
      <c r="F87" s="25">
        <v>0</v>
      </c>
      <c r="G87" s="26">
        <v>0</v>
      </c>
      <c r="H87" s="26">
        <v>100000</v>
      </c>
      <c r="I87" s="26">
        <v>101995.1</v>
      </c>
      <c r="J87" s="26">
        <v>0</v>
      </c>
      <c r="K87" s="26">
        <v>9000</v>
      </c>
      <c r="L87" s="25">
        <f t="shared" si="8"/>
        <v>100000</v>
      </c>
      <c r="M87" s="26">
        <f t="shared" si="9"/>
        <v>110995.1</v>
      </c>
      <c r="N87" s="26">
        <f t="shared" si="10"/>
        <v>26.315789473684209</v>
      </c>
      <c r="O87" s="26">
        <f t="shared" si="11"/>
        <v>29.209236842105263</v>
      </c>
    </row>
    <row r="88" spans="1:15" x14ac:dyDescent="0.3">
      <c r="A88" s="24">
        <v>3</v>
      </c>
      <c r="B88" s="23" t="s">
        <v>55</v>
      </c>
      <c r="C88" s="24">
        <v>6</v>
      </c>
      <c r="D88" s="24">
        <v>4</v>
      </c>
      <c r="E88" s="25">
        <v>495200</v>
      </c>
      <c r="F88" s="25">
        <v>27332</v>
      </c>
      <c r="G88" s="26">
        <v>44860</v>
      </c>
      <c r="H88" s="26">
        <v>169106</v>
      </c>
      <c r="I88" s="26">
        <v>145222</v>
      </c>
      <c r="J88" s="26">
        <v>96862</v>
      </c>
      <c r="K88" s="26">
        <v>10182</v>
      </c>
      <c r="L88" s="25">
        <f t="shared" si="8"/>
        <v>293300</v>
      </c>
      <c r="M88" s="26">
        <f t="shared" si="9"/>
        <v>200264</v>
      </c>
      <c r="N88" s="26">
        <f t="shared" si="10"/>
        <v>59.22859450726979</v>
      </c>
      <c r="O88" s="26">
        <f t="shared" si="11"/>
        <v>40.44103392568659</v>
      </c>
    </row>
    <row r="89" spans="1:15" x14ac:dyDescent="0.3">
      <c r="A89" s="24">
        <v>4</v>
      </c>
      <c r="B89" s="23" t="s">
        <v>56</v>
      </c>
      <c r="C89" s="24">
        <v>4</v>
      </c>
      <c r="D89" s="24">
        <v>2</v>
      </c>
      <c r="E89" s="25">
        <v>194200</v>
      </c>
      <c r="F89" s="25">
        <v>0</v>
      </c>
      <c r="G89" s="26">
        <v>0</v>
      </c>
      <c r="H89" s="26">
        <v>36050</v>
      </c>
      <c r="I89" s="26">
        <v>90542.5</v>
      </c>
      <c r="J89" s="26">
        <v>31050</v>
      </c>
      <c r="K89" s="26">
        <v>33318</v>
      </c>
      <c r="L89" s="25">
        <f t="shared" si="8"/>
        <v>67100</v>
      </c>
      <c r="M89" s="26">
        <f t="shared" si="9"/>
        <v>123860.5</v>
      </c>
      <c r="N89" s="26">
        <f t="shared" si="10"/>
        <v>34.552008238928941</v>
      </c>
      <c r="O89" s="26">
        <f t="shared" si="11"/>
        <v>63.779866117404737</v>
      </c>
    </row>
    <row r="90" spans="1:15" x14ac:dyDescent="0.3">
      <c r="A90" s="24">
        <v>5</v>
      </c>
      <c r="B90" s="23" t="s">
        <v>57</v>
      </c>
      <c r="C90" s="24">
        <v>4</v>
      </c>
      <c r="D90" s="24">
        <v>2</v>
      </c>
      <c r="E90" s="25">
        <v>413900</v>
      </c>
      <c r="F90" s="25">
        <v>0</v>
      </c>
      <c r="G90" s="26">
        <v>17964</v>
      </c>
      <c r="H90" s="26">
        <v>175000</v>
      </c>
      <c r="I90" s="26">
        <v>124260.25</v>
      </c>
      <c r="J90" s="26">
        <v>90000</v>
      </c>
      <c r="K90" s="26">
        <v>130016</v>
      </c>
      <c r="L90" s="25">
        <f t="shared" si="8"/>
        <v>265000</v>
      </c>
      <c r="M90" s="26">
        <f t="shared" si="9"/>
        <v>272240.25</v>
      </c>
      <c r="N90" s="26">
        <f t="shared" si="10"/>
        <v>64.025126842232424</v>
      </c>
      <c r="O90" s="26">
        <f t="shared" si="11"/>
        <v>65.774402029475723</v>
      </c>
    </row>
    <row r="91" spans="1:15" x14ac:dyDescent="0.3">
      <c r="A91" s="24">
        <v>6</v>
      </c>
      <c r="B91" s="23" t="s">
        <v>58</v>
      </c>
      <c r="C91" s="24">
        <v>3</v>
      </c>
      <c r="D91" s="24">
        <v>2</v>
      </c>
      <c r="E91" s="25">
        <v>320700</v>
      </c>
      <c r="F91" s="25">
        <v>100645</v>
      </c>
      <c r="G91" s="26">
        <v>124239.35</v>
      </c>
      <c r="H91" s="26">
        <v>70055</v>
      </c>
      <c r="I91" s="26">
        <v>33413.199999999997</v>
      </c>
      <c r="J91" s="26">
        <v>0</v>
      </c>
      <c r="K91" s="26">
        <v>19529.75</v>
      </c>
      <c r="L91" s="25">
        <f t="shared" si="8"/>
        <v>170700</v>
      </c>
      <c r="M91" s="26">
        <f t="shared" si="9"/>
        <v>177182.3</v>
      </c>
      <c r="N91" s="26">
        <f t="shared" si="10"/>
        <v>53.227315247895227</v>
      </c>
      <c r="O91" s="26">
        <f t="shared" si="11"/>
        <v>55.248612410352351</v>
      </c>
    </row>
    <row r="92" spans="1:15" x14ac:dyDescent="0.3">
      <c r="A92" s="24">
        <v>7</v>
      </c>
      <c r="B92" s="23" t="s">
        <v>16</v>
      </c>
      <c r="C92" s="24">
        <v>7</v>
      </c>
      <c r="D92" s="24">
        <v>5</v>
      </c>
      <c r="E92" s="25">
        <v>5242900</v>
      </c>
      <c r="F92" s="25">
        <v>0</v>
      </c>
      <c r="G92" s="26">
        <v>72788.45</v>
      </c>
      <c r="H92" s="26">
        <v>3044000</v>
      </c>
      <c r="I92" s="26">
        <v>881818.08</v>
      </c>
      <c r="J92" s="26">
        <v>1161750</v>
      </c>
      <c r="K92" s="26">
        <v>609686</v>
      </c>
      <c r="L92" s="25">
        <f t="shared" si="8"/>
        <v>4205750</v>
      </c>
      <c r="M92" s="26">
        <f t="shared" si="9"/>
        <v>1564292.5299999998</v>
      </c>
      <c r="N92" s="26">
        <f t="shared" si="10"/>
        <v>80.218009117091682</v>
      </c>
      <c r="O92" s="26">
        <f t="shared" si="11"/>
        <v>29.836398367315791</v>
      </c>
    </row>
    <row r="93" spans="1:15" x14ac:dyDescent="0.3">
      <c r="A93" s="24">
        <v>8</v>
      </c>
      <c r="B93" s="23" t="s">
        <v>59</v>
      </c>
      <c r="C93" s="24">
        <v>7</v>
      </c>
      <c r="D93" s="24">
        <v>6</v>
      </c>
      <c r="E93" s="25">
        <v>673900</v>
      </c>
      <c r="F93" s="25">
        <v>13986</v>
      </c>
      <c r="G93" s="26">
        <v>18361</v>
      </c>
      <c r="H93" s="26">
        <v>424275</v>
      </c>
      <c r="I93" s="26">
        <v>337709</v>
      </c>
      <c r="J93" s="26">
        <v>144000</v>
      </c>
      <c r="K93" s="26">
        <v>157426</v>
      </c>
      <c r="L93" s="25">
        <f t="shared" si="8"/>
        <v>582261</v>
      </c>
      <c r="M93" s="26">
        <f t="shared" si="9"/>
        <v>513496</v>
      </c>
      <c r="N93" s="26">
        <f t="shared" si="10"/>
        <v>86.40169164564476</v>
      </c>
      <c r="O93" s="26">
        <f t="shared" si="11"/>
        <v>76.197655438492362</v>
      </c>
    </row>
    <row r="94" spans="1:15" x14ac:dyDescent="0.3">
      <c r="A94" s="24">
        <v>9</v>
      </c>
      <c r="B94" s="23" t="s">
        <v>141</v>
      </c>
      <c r="C94" s="24">
        <v>1</v>
      </c>
      <c r="D94" s="24">
        <v>1</v>
      </c>
      <c r="E94" s="25">
        <v>50000</v>
      </c>
      <c r="F94" s="25">
        <v>0</v>
      </c>
      <c r="G94" s="26">
        <v>0</v>
      </c>
      <c r="H94" s="26">
        <v>0</v>
      </c>
      <c r="I94" s="26">
        <v>0</v>
      </c>
      <c r="J94" s="26">
        <v>0</v>
      </c>
      <c r="K94" s="26">
        <v>14307</v>
      </c>
      <c r="L94" s="25">
        <f t="shared" si="8"/>
        <v>0</v>
      </c>
      <c r="M94" s="26">
        <f t="shared" si="9"/>
        <v>14307</v>
      </c>
      <c r="N94" s="26">
        <f t="shared" si="10"/>
        <v>0</v>
      </c>
      <c r="O94" s="26">
        <f t="shared" si="11"/>
        <v>28.614000000000001</v>
      </c>
    </row>
    <row r="95" spans="1:15" x14ac:dyDescent="0.3">
      <c r="A95" s="24">
        <v>10</v>
      </c>
      <c r="B95" s="23" t="s">
        <v>60</v>
      </c>
      <c r="C95" s="24">
        <v>1</v>
      </c>
      <c r="D95" s="24">
        <v>1</v>
      </c>
      <c r="E95" s="25">
        <v>100000</v>
      </c>
      <c r="F95" s="25">
        <v>0</v>
      </c>
      <c r="G95" s="26">
        <v>0</v>
      </c>
      <c r="H95" s="26">
        <v>60000</v>
      </c>
      <c r="I95" s="26">
        <v>24660</v>
      </c>
      <c r="J95" s="26">
        <v>10200</v>
      </c>
      <c r="K95" s="26">
        <v>49440</v>
      </c>
      <c r="L95" s="25">
        <f t="shared" si="8"/>
        <v>70200</v>
      </c>
      <c r="M95" s="26">
        <f t="shared" si="9"/>
        <v>74100</v>
      </c>
      <c r="N95" s="26">
        <f t="shared" si="10"/>
        <v>70.2</v>
      </c>
      <c r="O95" s="26">
        <f t="shared" si="11"/>
        <v>74.099999999999994</v>
      </c>
    </row>
    <row r="96" spans="1:15" x14ac:dyDescent="0.3">
      <c r="A96" s="24">
        <v>11</v>
      </c>
      <c r="B96" s="23" t="s">
        <v>61</v>
      </c>
      <c r="C96" s="24">
        <v>8</v>
      </c>
      <c r="D96" s="24">
        <v>6</v>
      </c>
      <c r="E96" s="25">
        <v>470500</v>
      </c>
      <c r="F96" s="25">
        <v>83497</v>
      </c>
      <c r="G96" s="26">
        <v>130819</v>
      </c>
      <c r="H96" s="26">
        <v>172390</v>
      </c>
      <c r="I96" s="26">
        <v>100171</v>
      </c>
      <c r="J96" s="26">
        <v>72800</v>
      </c>
      <c r="K96" s="26">
        <v>19036</v>
      </c>
      <c r="L96" s="25">
        <f t="shared" ref="L96" si="16">SUM(F96,H96,J96)</f>
        <v>328687</v>
      </c>
      <c r="M96" s="26">
        <f t="shared" ref="M96" si="17">SUM(G96,I96,K96)</f>
        <v>250026</v>
      </c>
      <c r="N96" s="26">
        <f t="shared" ref="N96" si="18">(L96*100)/E96</f>
        <v>69.859086078639749</v>
      </c>
      <c r="O96" s="26">
        <f t="shared" ref="O96" si="19">(M96*100)/E96</f>
        <v>53.140488841657813</v>
      </c>
    </row>
    <row r="97" spans="1:15" x14ac:dyDescent="0.3">
      <c r="A97" s="24">
        <v>12</v>
      </c>
      <c r="B97" s="23" t="s">
        <v>62</v>
      </c>
      <c r="C97" s="24">
        <v>3</v>
      </c>
      <c r="D97" s="24">
        <v>1</v>
      </c>
      <c r="E97" s="25">
        <v>550000</v>
      </c>
      <c r="F97" s="25">
        <v>21991</v>
      </c>
      <c r="G97" s="26">
        <v>34831.39</v>
      </c>
      <c r="H97" s="26">
        <v>322009</v>
      </c>
      <c r="I97" s="26">
        <v>85870</v>
      </c>
      <c r="J97" s="26">
        <v>30000</v>
      </c>
      <c r="K97" s="26">
        <v>47350</v>
      </c>
      <c r="L97" s="25">
        <f t="shared" si="8"/>
        <v>374000</v>
      </c>
      <c r="M97" s="26">
        <f t="shared" si="9"/>
        <v>168051.39</v>
      </c>
      <c r="N97" s="26">
        <f t="shared" si="10"/>
        <v>68</v>
      </c>
      <c r="O97" s="26">
        <f t="shared" si="11"/>
        <v>30.554798181818182</v>
      </c>
    </row>
    <row r="98" spans="1:15" x14ac:dyDescent="0.3">
      <c r="A98" s="24">
        <v>13</v>
      </c>
      <c r="B98" s="23" t="s">
        <v>63</v>
      </c>
      <c r="C98" s="24">
        <v>3</v>
      </c>
      <c r="D98" s="24">
        <v>0</v>
      </c>
      <c r="E98" s="25">
        <v>152920</v>
      </c>
      <c r="F98" s="25">
        <v>0</v>
      </c>
      <c r="G98" s="26">
        <v>0</v>
      </c>
      <c r="H98" s="26">
        <v>99000</v>
      </c>
      <c r="I98" s="26">
        <v>0</v>
      </c>
      <c r="J98" s="26">
        <v>1000</v>
      </c>
      <c r="K98" s="26">
        <v>0</v>
      </c>
      <c r="L98" s="25">
        <f t="shared" si="8"/>
        <v>100000</v>
      </c>
      <c r="M98" s="26">
        <f t="shared" si="9"/>
        <v>0</v>
      </c>
      <c r="N98" s="26">
        <f t="shared" si="10"/>
        <v>65.393669892754374</v>
      </c>
      <c r="O98" s="26">
        <f t="shared" si="11"/>
        <v>0</v>
      </c>
    </row>
    <row r="99" spans="1:15" s="13" customFormat="1" x14ac:dyDescent="0.3">
      <c r="A99" s="15">
        <v>1</v>
      </c>
      <c r="B99" s="16" t="s">
        <v>65</v>
      </c>
      <c r="C99" s="15">
        <v>19</v>
      </c>
      <c r="D99" s="15">
        <v>14</v>
      </c>
      <c r="E99" s="17">
        <v>4430160</v>
      </c>
      <c r="F99" s="17">
        <v>162965</v>
      </c>
      <c r="G99" s="18">
        <v>209642</v>
      </c>
      <c r="H99" s="18">
        <v>2524535</v>
      </c>
      <c r="I99" s="18">
        <v>1874228</v>
      </c>
      <c r="J99" s="18">
        <v>1084000</v>
      </c>
      <c r="K99" s="18">
        <v>172973</v>
      </c>
      <c r="L99" s="17">
        <f t="shared" si="8"/>
        <v>3771500</v>
      </c>
      <c r="M99" s="18">
        <f t="shared" si="9"/>
        <v>2256843</v>
      </c>
      <c r="N99" s="18">
        <f t="shared" si="10"/>
        <v>85.132365422467814</v>
      </c>
      <c r="O99" s="18">
        <f t="shared" si="11"/>
        <v>50.942697329216102</v>
      </c>
    </row>
    <row r="100" spans="1:15" x14ac:dyDescent="0.3">
      <c r="A100" s="20">
        <v>1</v>
      </c>
      <c r="B100" s="19" t="s">
        <v>6</v>
      </c>
      <c r="C100" s="20">
        <v>5</v>
      </c>
      <c r="D100" s="20">
        <v>4</v>
      </c>
      <c r="E100" s="21">
        <v>240000</v>
      </c>
      <c r="F100" s="21">
        <v>44200</v>
      </c>
      <c r="G100" s="22">
        <v>44200</v>
      </c>
      <c r="H100" s="22">
        <v>160800</v>
      </c>
      <c r="I100" s="22">
        <v>125800</v>
      </c>
      <c r="J100" s="22">
        <v>0</v>
      </c>
      <c r="K100" s="22">
        <v>35000</v>
      </c>
      <c r="L100" s="21">
        <f t="shared" si="8"/>
        <v>205000</v>
      </c>
      <c r="M100" s="22">
        <f t="shared" si="9"/>
        <v>205000</v>
      </c>
      <c r="N100" s="22">
        <f t="shared" si="10"/>
        <v>85.416666666666671</v>
      </c>
      <c r="O100" s="22">
        <f t="shared" si="11"/>
        <v>85.416666666666671</v>
      </c>
    </row>
    <row r="101" spans="1:15" x14ac:dyDescent="0.3">
      <c r="A101" s="24">
        <v>2</v>
      </c>
      <c r="B101" s="23" t="s">
        <v>128</v>
      </c>
      <c r="C101" s="24">
        <v>2</v>
      </c>
      <c r="D101" s="24">
        <v>1</v>
      </c>
      <c r="E101" s="25">
        <v>3205160</v>
      </c>
      <c r="F101" s="25">
        <v>0</v>
      </c>
      <c r="G101" s="26">
        <v>0</v>
      </c>
      <c r="H101" s="26">
        <v>1947500</v>
      </c>
      <c r="I101" s="26">
        <v>1333428</v>
      </c>
      <c r="J101" s="26">
        <v>944000</v>
      </c>
      <c r="K101" s="26">
        <v>37973</v>
      </c>
      <c r="L101" s="25">
        <f t="shared" si="8"/>
        <v>2891500</v>
      </c>
      <c r="M101" s="26">
        <f t="shared" si="9"/>
        <v>1371401</v>
      </c>
      <c r="N101" s="26">
        <f t="shared" si="10"/>
        <v>90.213905078061629</v>
      </c>
      <c r="O101" s="26">
        <f t="shared" si="11"/>
        <v>42.787286750115442</v>
      </c>
    </row>
    <row r="102" spans="1:15" x14ac:dyDescent="0.3">
      <c r="A102" s="24">
        <v>3</v>
      </c>
      <c r="B102" s="23" t="s">
        <v>114</v>
      </c>
      <c r="C102" s="24">
        <v>4</v>
      </c>
      <c r="D102" s="24">
        <v>2</v>
      </c>
      <c r="E102" s="25">
        <v>410000</v>
      </c>
      <c r="F102" s="25">
        <v>0</v>
      </c>
      <c r="G102" s="26">
        <v>0</v>
      </c>
      <c r="H102" s="26">
        <v>100000</v>
      </c>
      <c r="I102" s="26">
        <v>150000</v>
      </c>
      <c r="J102" s="26">
        <v>0</v>
      </c>
      <c r="K102" s="26">
        <v>0</v>
      </c>
      <c r="L102" s="25">
        <f t="shared" si="8"/>
        <v>100000</v>
      </c>
      <c r="M102" s="26">
        <f t="shared" si="9"/>
        <v>150000</v>
      </c>
      <c r="N102" s="26">
        <f t="shared" si="10"/>
        <v>24.390243902439025</v>
      </c>
      <c r="O102" s="26">
        <f t="shared" si="11"/>
        <v>36.585365853658537</v>
      </c>
    </row>
    <row r="103" spans="1:15" x14ac:dyDescent="0.3">
      <c r="A103" s="24">
        <v>4</v>
      </c>
      <c r="B103" s="23" t="s">
        <v>115</v>
      </c>
      <c r="C103" s="24">
        <v>7</v>
      </c>
      <c r="D103" s="24">
        <v>6</v>
      </c>
      <c r="E103" s="25">
        <v>495000</v>
      </c>
      <c r="F103" s="25">
        <v>118765</v>
      </c>
      <c r="G103" s="26">
        <v>165442</v>
      </c>
      <c r="H103" s="26">
        <v>236235</v>
      </c>
      <c r="I103" s="26">
        <v>185000</v>
      </c>
      <c r="J103" s="26">
        <v>140000</v>
      </c>
      <c r="K103" s="26">
        <v>100000</v>
      </c>
      <c r="L103" s="25">
        <f t="shared" si="8"/>
        <v>495000</v>
      </c>
      <c r="M103" s="26">
        <f t="shared" si="9"/>
        <v>450442</v>
      </c>
      <c r="N103" s="26">
        <f t="shared" si="10"/>
        <v>100</v>
      </c>
      <c r="O103" s="26">
        <f t="shared" si="11"/>
        <v>90.998383838383845</v>
      </c>
    </row>
    <row r="104" spans="1:15" x14ac:dyDescent="0.3">
      <c r="A104" s="24">
        <v>5</v>
      </c>
      <c r="B104" s="23" t="s">
        <v>67</v>
      </c>
      <c r="C104" s="24">
        <v>1</v>
      </c>
      <c r="D104" s="24">
        <v>1</v>
      </c>
      <c r="E104" s="25">
        <v>80000</v>
      </c>
      <c r="F104" s="25">
        <v>0</v>
      </c>
      <c r="G104" s="26">
        <v>0</v>
      </c>
      <c r="H104" s="26">
        <v>80000</v>
      </c>
      <c r="I104" s="26">
        <v>80000</v>
      </c>
      <c r="J104" s="26">
        <v>0</v>
      </c>
      <c r="K104" s="26">
        <v>0</v>
      </c>
      <c r="L104" s="25">
        <f t="shared" si="8"/>
        <v>80000</v>
      </c>
      <c r="M104" s="26">
        <f t="shared" si="9"/>
        <v>80000</v>
      </c>
      <c r="N104" s="26">
        <f t="shared" si="10"/>
        <v>100</v>
      </c>
      <c r="O104" s="26">
        <f t="shared" si="11"/>
        <v>100</v>
      </c>
    </row>
    <row r="105" spans="1:15" s="13" customFormat="1" x14ac:dyDescent="0.3">
      <c r="A105" s="15">
        <v>1</v>
      </c>
      <c r="B105" s="16" t="s">
        <v>68</v>
      </c>
      <c r="C105" s="15">
        <v>5</v>
      </c>
      <c r="D105" s="15">
        <v>4</v>
      </c>
      <c r="E105" s="17">
        <v>635000</v>
      </c>
      <c r="F105" s="17">
        <v>170000</v>
      </c>
      <c r="G105" s="18">
        <v>170000</v>
      </c>
      <c r="H105" s="18">
        <v>71000</v>
      </c>
      <c r="I105" s="18">
        <v>90091.99</v>
      </c>
      <c r="J105" s="18">
        <v>124720</v>
      </c>
      <c r="K105" s="18">
        <v>60741</v>
      </c>
      <c r="L105" s="17">
        <f t="shared" si="8"/>
        <v>365720</v>
      </c>
      <c r="M105" s="18">
        <f t="shared" si="9"/>
        <v>320832.99</v>
      </c>
      <c r="N105" s="18">
        <f t="shared" si="10"/>
        <v>57.593700787401573</v>
      </c>
      <c r="O105" s="18">
        <f t="shared" si="11"/>
        <v>50.524880314960633</v>
      </c>
    </row>
    <row r="106" spans="1:15" x14ac:dyDescent="0.3">
      <c r="A106" s="20">
        <v>1</v>
      </c>
      <c r="B106" s="19" t="s">
        <v>6</v>
      </c>
      <c r="C106" s="20">
        <v>3</v>
      </c>
      <c r="D106" s="20">
        <v>2</v>
      </c>
      <c r="E106" s="21">
        <v>335000</v>
      </c>
      <c r="F106" s="21">
        <v>0</v>
      </c>
      <c r="G106" s="22">
        <v>0</v>
      </c>
      <c r="H106" s="22">
        <v>11000</v>
      </c>
      <c r="I106" s="22">
        <v>10879</v>
      </c>
      <c r="J106" s="22">
        <v>54720</v>
      </c>
      <c r="K106" s="22">
        <v>10125</v>
      </c>
      <c r="L106" s="21">
        <f t="shared" si="8"/>
        <v>65720</v>
      </c>
      <c r="M106" s="22">
        <f t="shared" si="9"/>
        <v>21004</v>
      </c>
      <c r="N106" s="22">
        <f t="shared" si="10"/>
        <v>19.617910447761194</v>
      </c>
      <c r="O106" s="22">
        <f t="shared" si="11"/>
        <v>6.2698507462686566</v>
      </c>
    </row>
    <row r="107" spans="1:15" x14ac:dyDescent="0.3">
      <c r="A107" s="24">
        <v>2</v>
      </c>
      <c r="B107" s="23" t="s">
        <v>69</v>
      </c>
      <c r="C107" s="24">
        <v>2</v>
      </c>
      <c r="D107" s="24">
        <v>2</v>
      </c>
      <c r="E107" s="25">
        <v>300000</v>
      </c>
      <c r="F107" s="25">
        <v>170000</v>
      </c>
      <c r="G107" s="26">
        <v>170000</v>
      </c>
      <c r="H107" s="26">
        <v>60000</v>
      </c>
      <c r="I107" s="26">
        <v>79212.990000000005</v>
      </c>
      <c r="J107" s="26">
        <v>70000</v>
      </c>
      <c r="K107" s="26">
        <v>50616</v>
      </c>
      <c r="L107" s="25">
        <f t="shared" si="8"/>
        <v>300000</v>
      </c>
      <c r="M107" s="26">
        <f t="shared" si="9"/>
        <v>299828.99</v>
      </c>
      <c r="N107" s="26">
        <f t="shared" si="10"/>
        <v>100</v>
      </c>
      <c r="O107" s="26">
        <f t="shared" si="11"/>
        <v>99.942996666666673</v>
      </c>
    </row>
    <row r="108" spans="1:15" s="13" customFormat="1" x14ac:dyDescent="0.3">
      <c r="A108" s="15">
        <v>1</v>
      </c>
      <c r="B108" s="16" t="s">
        <v>70</v>
      </c>
      <c r="C108" s="15">
        <v>6</v>
      </c>
      <c r="D108" s="15">
        <v>5</v>
      </c>
      <c r="E108" s="17">
        <v>23962700</v>
      </c>
      <c r="F108" s="17">
        <v>4357843</v>
      </c>
      <c r="G108" s="18">
        <v>4357848</v>
      </c>
      <c r="H108" s="18">
        <v>3781737</v>
      </c>
      <c r="I108" s="18">
        <v>951182.45</v>
      </c>
      <c r="J108" s="18">
        <v>5213655</v>
      </c>
      <c r="K108" s="18">
        <v>4310747</v>
      </c>
      <c r="L108" s="17">
        <f t="shared" si="8"/>
        <v>13353235</v>
      </c>
      <c r="M108" s="18">
        <f t="shared" si="9"/>
        <v>9619777.4499999993</v>
      </c>
      <c r="N108" s="18">
        <f t="shared" si="10"/>
        <v>55.725085236638613</v>
      </c>
      <c r="O108" s="18">
        <f t="shared" si="11"/>
        <v>40.144797748166937</v>
      </c>
    </row>
    <row r="109" spans="1:15" x14ac:dyDescent="0.3">
      <c r="A109" s="20">
        <v>1</v>
      </c>
      <c r="B109" s="19" t="s">
        <v>6</v>
      </c>
      <c r="C109" s="20">
        <v>2</v>
      </c>
      <c r="D109" s="20">
        <v>1</v>
      </c>
      <c r="E109" s="21">
        <v>185000</v>
      </c>
      <c r="F109" s="21">
        <v>46303</v>
      </c>
      <c r="G109" s="22">
        <v>46308</v>
      </c>
      <c r="H109" s="22">
        <v>35697</v>
      </c>
      <c r="I109" s="22">
        <v>7070</v>
      </c>
      <c r="J109" s="22">
        <v>34000</v>
      </c>
      <c r="K109" s="22">
        <v>16048</v>
      </c>
      <c r="L109" s="21">
        <f t="shared" si="8"/>
        <v>116000</v>
      </c>
      <c r="M109" s="22">
        <f t="shared" si="9"/>
        <v>69426</v>
      </c>
      <c r="N109" s="22">
        <f t="shared" si="10"/>
        <v>62.702702702702702</v>
      </c>
      <c r="O109" s="22">
        <f t="shared" si="11"/>
        <v>37.527567567567566</v>
      </c>
    </row>
    <row r="110" spans="1:15" x14ac:dyDescent="0.3">
      <c r="A110" s="24">
        <v>2</v>
      </c>
      <c r="B110" s="23" t="s">
        <v>71</v>
      </c>
      <c r="C110" s="24">
        <v>3</v>
      </c>
      <c r="D110" s="24">
        <v>3</v>
      </c>
      <c r="E110" s="25">
        <v>23640800</v>
      </c>
      <c r="F110" s="25">
        <v>4311540</v>
      </c>
      <c r="G110" s="26">
        <v>4311540</v>
      </c>
      <c r="H110" s="26">
        <v>3746040</v>
      </c>
      <c r="I110" s="26">
        <v>944112.45</v>
      </c>
      <c r="J110" s="26">
        <v>5179655</v>
      </c>
      <c r="K110" s="26">
        <v>4261999</v>
      </c>
      <c r="L110" s="25">
        <f t="shared" si="8"/>
        <v>13237235</v>
      </c>
      <c r="M110" s="26">
        <f t="shared" si="9"/>
        <v>9517651.4499999993</v>
      </c>
      <c r="N110" s="26">
        <f t="shared" si="10"/>
        <v>55.993177049846032</v>
      </c>
      <c r="O110" s="26">
        <f t="shared" si="11"/>
        <v>40.259430518425766</v>
      </c>
    </row>
    <row r="111" spans="1:15" x14ac:dyDescent="0.3">
      <c r="A111" s="24">
        <v>3</v>
      </c>
      <c r="B111" s="23" t="s">
        <v>134</v>
      </c>
      <c r="C111" s="24">
        <v>1</v>
      </c>
      <c r="D111" s="24">
        <v>1</v>
      </c>
      <c r="E111" s="25">
        <v>136900</v>
      </c>
      <c r="F111" s="25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32700</v>
      </c>
      <c r="L111" s="25">
        <f t="shared" si="8"/>
        <v>0</v>
      </c>
      <c r="M111" s="26">
        <f t="shared" si="9"/>
        <v>32700</v>
      </c>
      <c r="N111" s="26">
        <f t="shared" si="10"/>
        <v>0</v>
      </c>
      <c r="O111" s="26">
        <f t="shared" si="11"/>
        <v>23.886048210372536</v>
      </c>
    </row>
    <row r="112" spans="1:15" s="13" customFormat="1" x14ac:dyDescent="0.3">
      <c r="A112" s="15">
        <v>1</v>
      </c>
      <c r="B112" s="16" t="s">
        <v>72</v>
      </c>
      <c r="C112" s="15">
        <v>7</v>
      </c>
      <c r="D112" s="15">
        <v>5</v>
      </c>
      <c r="E112" s="17">
        <v>950000</v>
      </c>
      <c r="F112" s="17">
        <v>90855</v>
      </c>
      <c r="G112" s="18">
        <v>144462.91</v>
      </c>
      <c r="H112" s="18">
        <v>151275</v>
      </c>
      <c r="I112" s="18">
        <v>159771.01</v>
      </c>
      <c r="J112" s="18">
        <v>394600</v>
      </c>
      <c r="K112" s="18">
        <v>167936.32</v>
      </c>
      <c r="L112" s="17">
        <f t="shared" si="8"/>
        <v>636730</v>
      </c>
      <c r="M112" s="18">
        <f t="shared" si="9"/>
        <v>472170.24000000005</v>
      </c>
      <c r="N112" s="18">
        <f t="shared" si="10"/>
        <v>67.024210526315784</v>
      </c>
      <c r="O112" s="18">
        <f t="shared" si="11"/>
        <v>49.702130526315798</v>
      </c>
    </row>
    <row r="113" spans="1:15" x14ac:dyDescent="0.3">
      <c r="A113" s="20">
        <v>1</v>
      </c>
      <c r="B113" s="19" t="s">
        <v>6</v>
      </c>
      <c r="C113" s="20">
        <v>6</v>
      </c>
      <c r="D113" s="20">
        <v>4</v>
      </c>
      <c r="E113" s="21">
        <v>870000</v>
      </c>
      <c r="F113" s="21">
        <v>90855</v>
      </c>
      <c r="G113" s="22">
        <v>144462.91</v>
      </c>
      <c r="H113" s="22">
        <v>71275</v>
      </c>
      <c r="I113" s="22">
        <v>82320.009999999995</v>
      </c>
      <c r="J113" s="22">
        <v>394600</v>
      </c>
      <c r="K113" s="22">
        <v>165387.32</v>
      </c>
      <c r="L113" s="21">
        <f t="shared" si="8"/>
        <v>556730</v>
      </c>
      <c r="M113" s="22">
        <f t="shared" si="9"/>
        <v>392170.23999999999</v>
      </c>
      <c r="N113" s="22">
        <f t="shared" si="10"/>
        <v>63.991954022988509</v>
      </c>
      <c r="O113" s="22">
        <f t="shared" si="11"/>
        <v>45.07703908045977</v>
      </c>
    </row>
    <row r="114" spans="1:15" x14ac:dyDescent="0.3">
      <c r="A114" s="28">
        <v>2</v>
      </c>
      <c r="B114" s="27" t="s">
        <v>73</v>
      </c>
      <c r="C114" s="28">
        <v>1</v>
      </c>
      <c r="D114" s="28">
        <v>1</v>
      </c>
      <c r="E114" s="29">
        <v>80000</v>
      </c>
      <c r="F114" s="29">
        <v>0</v>
      </c>
      <c r="G114" s="30">
        <v>0</v>
      </c>
      <c r="H114" s="30">
        <v>80000</v>
      </c>
      <c r="I114" s="30">
        <v>77451</v>
      </c>
      <c r="J114" s="30">
        <v>0</v>
      </c>
      <c r="K114" s="30">
        <v>2549</v>
      </c>
      <c r="L114" s="29">
        <f t="shared" si="8"/>
        <v>80000</v>
      </c>
      <c r="M114" s="30">
        <f t="shared" si="9"/>
        <v>80000</v>
      </c>
      <c r="N114" s="30">
        <f t="shared" si="10"/>
        <v>100</v>
      </c>
      <c r="O114" s="30">
        <f t="shared" si="11"/>
        <v>100</v>
      </c>
    </row>
    <row r="115" spans="1:15" x14ac:dyDescent="0.3">
      <c r="A115" s="72" t="s">
        <v>74</v>
      </c>
      <c r="B115" s="72"/>
      <c r="C115" s="6">
        <f>SUM(C112,C108,C105,C99,C85,C75,C62,C60,C52,C40,C22,C19,C15,C7)</f>
        <v>344</v>
      </c>
      <c r="D115" s="6">
        <f t="shared" ref="D115:I115" si="20">SUM(D112,D108,D105,D99,D85,D75,D62,D60,D52,D40,D22,D19,D15,D7)</f>
        <v>236</v>
      </c>
      <c r="E115" s="9">
        <f t="shared" si="20"/>
        <v>600298500</v>
      </c>
      <c r="F115" s="9">
        <f t="shared" si="20"/>
        <v>132300745</v>
      </c>
      <c r="G115" s="7">
        <f t="shared" si="20"/>
        <v>134163838.75</v>
      </c>
      <c r="H115" s="7">
        <f t="shared" si="20"/>
        <v>198963382</v>
      </c>
      <c r="I115" s="7">
        <f t="shared" si="20"/>
        <v>189995293.35999998</v>
      </c>
      <c r="J115" s="7">
        <f>SUM(J112,J108,J105,J99,J85,J75,J62,J60,J52,J40,J22,J19,J15,J7)</f>
        <v>109251842</v>
      </c>
      <c r="K115" s="7">
        <f>SUM(K112,K108,K105,K99,K85,K75,K62,K60,K52,K40,K22,K19,K15,K7)</f>
        <v>77843398</v>
      </c>
      <c r="L115" s="9">
        <f>SUM(F115,H115,J115)</f>
        <v>440515969</v>
      </c>
      <c r="M115" s="7">
        <f>SUM(G115,I115,K115)</f>
        <v>402002530.11000001</v>
      </c>
      <c r="N115" s="7">
        <f t="shared" si="10"/>
        <v>73.382820213610401</v>
      </c>
      <c r="O115" s="7">
        <f>(M115*100)/E115</f>
        <v>66.967105549988887</v>
      </c>
    </row>
    <row r="116" spans="1:15" x14ac:dyDescent="0.3">
      <c r="E116" s="32">
        <v>600298500</v>
      </c>
    </row>
    <row r="117" spans="1:15" x14ac:dyDescent="0.3">
      <c r="E117" s="35">
        <f>E115-E116</f>
        <v>0</v>
      </c>
    </row>
  </sheetData>
  <mergeCells count="14">
    <mergeCell ref="A3:O3"/>
    <mergeCell ref="A2:O2"/>
    <mergeCell ref="A1:O1"/>
    <mergeCell ref="A115:B115"/>
    <mergeCell ref="C4:C6"/>
    <mergeCell ref="D4:D6"/>
    <mergeCell ref="E4:E6"/>
    <mergeCell ref="N4:O5"/>
    <mergeCell ref="A4:A6"/>
    <mergeCell ref="B4:B6"/>
    <mergeCell ref="F4:G5"/>
    <mergeCell ref="L4:M5"/>
    <mergeCell ref="H4:I5"/>
    <mergeCell ref="J4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1200" verticalDpi="1200" r:id="rId1"/>
  <rowBreaks count="13" manualBreakCount="13">
    <brk id="14" max="14" man="1"/>
    <brk id="18" max="14" man="1"/>
    <brk id="21" max="14" man="1"/>
    <brk id="39" max="14" man="1"/>
    <brk id="51" max="14" man="1"/>
    <brk id="59" max="14" man="1"/>
    <brk id="61" max="14" man="1"/>
    <brk id="74" max="14" man="1"/>
    <brk id="84" max="14" man="1"/>
    <brk id="98" max="14" man="1"/>
    <brk id="104" max="14" man="1"/>
    <brk id="107" max="14" man="1"/>
    <brk id="11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view="pageBreakPreview" zoomScaleNormal="100" zoomScaleSheetLayoutView="100" workbookViewId="0">
      <selection activeCell="P7" sqref="P7"/>
    </sheetView>
  </sheetViews>
  <sheetFormatPr defaultRowHeight="18.75" x14ac:dyDescent="0.3"/>
  <cols>
    <col min="1" max="1" width="4.625" style="33" bestFit="1" customWidth="1"/>
    <col min="2" max="2" width="27.25" style="1" bestFit="1" customWidth="1"/>
    <col min="3" max="3" width="6.375" style="1" bestFit="1" customWidth="1"/>
    <col min="4" max="4" width="9.5" style="1" bestFit="1" customWidth="1"/>
    <col min="5" max="5" width="10.5" style="1" bestFit="1" customWidth="1"/>
    <col min="6" max="6" width="9.625" style="1" bestFit="1" customWidth="1"/>
    <col min="7" max="7" width="11.875" style="1" bestFit="1" customWidth="1"/>
    <col min="8" max="10" width="11.75" style="1" bestFit="1" customWidth="1"/>
    <col min="11" max="11" width="11.125" style="1" bestFit="1" customWidth="1"/>
    <col min="12" max="12" width="10.5" style="32" bestFit="1" customWidth="1"/>
    <col min="13" max="13" width="11.875" style="1" bestFit="1" customWidth="1"/>
    <col min="14" max="15" width="5.875" style="1" bestFit="1" customWidth="1"/>
    <col min="16" max="16384" width="9" style="1"/>
  </cols>
  <sheetData>
    <row r="1" spans="1:15" ht="23.25" x14ac:dyDescent="0.3">
      <c r="A1" s="73" t="s">
        <v>103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x14ac:dyDescent="0.3">
      <c r="A2" s="73" t="s">
        <v>146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x14ac:dyDescent="0.3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8.75" customHeight="1" x14ac:dyDescent="0.3">
      <c r="A4" s="75" t="s">
        <v>1</v>
      </c>
      <c r="B4" s="75" t="s">
        <v>2</v>
      </c>
      <c r="C4" s="75" t="s">
        <v>76</v>
      </c>
      <c r="D4" s="75" t="s">
        <v>77</v>
      </c>
      <c r="E4" s="75" t="s">
        <v>78</v>
      </c>
      <c r="F4" s="79" t="s">
        <v>75</v>
      </c>
      <c r="G4" s="79"/>
      <c r="H4" s="67" t="s">
        <v>136</v>
      </c>
      <c r="I4" s="68"/>
      <c r="J4" s="67" t="s">
        <v>144</v>
      </c>
      <c r="K4" s="68"/>
      <c r="L4" s="67" t="s">
        <v>135</v>
      </c>
      <c r="M4" s="68"/>
      <c r="N4" s="71" t="s">
        <v>101</v>
      </c>
      <c r="O4" s="71"/>
    </row>
    <row r="5" spans="1:15" x14ac:dyDescent="0.3">
      <c r="A5" s="75"/>
      <c r="B5" s="75"/>
      <c r="C5" s="75"/>
      <c r="D5" s="75"/>
      <c r="E5" s="75"/>
      <c r="F5" s="79"/>
      <c r="G5" s="79"/>
      <c r="H5" s="69"/>
      <c r="I5" s="70"/>
      <c r="J5" s="69"/>
      <c r="K5" s="70"/>
      <c r="L5" s="69"/>
      <c r="M5" s="70"/>
      <c r="N5" s="71"/>
      <c r="O5" s="71"/>
    </row>
    <row r="6" spans="1:15" x14ac:dyDescent="0.3">
      <c r="A6" s="75"/>
      <c r="B6" s="75"/>
      <c r="C6" s="75"/>
      <c r="D6" s="75"/>
      <c r="E6" s="75"/>
      <c r="F6" s="40" t="s">
        <v>3</v>
      </c>
      <c r="G6" s="40" t="s">
        <v>4</v>
      </c>
      <c r="H6" s="40" t="s">
        <v>3</v>
      </c>
      <c r="I6" s="40" t="s">
        <v>4</v>
      </c>
      <c r="J6" s="40" t="s">
        <v>3</v>
      </c>
      <c r="K6" s="40" t="s">
        <v>4</v>
      </c>
      <c r="L6" s="31" t="s">
        <v>3</v>
      </c>
      <c r="M6" s="40" t="s">
        <v>4</v>
      </c>
      <c r="N6" s="40" t="s">
        <v>3</v>
      </c>
      <c r="O6" s="40" t="s">
        <v>4</v>
      </c>
    </row>
    <row r="7" spans="1:15" s="13" customFormat="1" x14ac:dyDescent="0.3">
      <c r="A7" s="55">
        <v>1</v>
      </c>
      <c r="B7" s="56" t="s">
        <v>5</v>
      </c>
      <c r="C7" s="55">
        <v>46</v>
      </c>
      <c r="D7" s="55">
        <v>31</v>
      </c>
      <c r="E7" s="57">
        <v>70445102</v>
      </c>
      <c r="F7" s="57">
        <v>9578138</v>
      </c>
      <c r="G7" s="58">
        <v>8915980.9399999995</v>
      </c>
      <c r="H7" s="58">
        <v>29516057</v>
      </c>
      <c r="I7" s="58">
        <v>14568441.359999999</v>
      </c>
      <c r="J7" s="58">
        <v>13963930</v>
      </c>
      <c r="K7" s="58">
        <v>2864101.23</v>
      </c>
      <c r="L7" s="57">
        <f>SUM(F7,H7,J7)</f>
        <v>53058125</v>
      </c>
      <c r="M7" s="58">
        <f>SUM(G7,I7,K7)</f>
        <v>26348523.529999997</v>
      </c>
      <c r="N7" s="58">
        <f>(L7*100)/E7</f>
        <v>75.318401838640256</v>
      </c>
      <c r="O7" s="58">
        <f>(M7*100)/E7</f>
        <v>37.402917707465306</v>
      </c>
    </row>
    <row r="8" spans="1:15" s="13" customFormat="1" x14ac:dyDescent="0.3">
      <c r="A8" s="59">
        <v>2</v>
      </c>
      <c r="B8" s="60" t="s">
        <v>11</v>
      </c>
      <c r="C8" s="59">
        <v>18</v>
      </c>
      <c r="D8" s="59">
        <v>11</v>
      </c>
      <c r="E8" s="61">
        <v>1501830</v>
      </c>
      <c r="F8" s="61">
        <v>453411</v>
      </c>
      <c r="G8" s="62">
        <v>147487.12</v>
      </c>
      <c r="H8" s="62">
        <v>144051</v>
      </c>
      <c r="I8" s="62">
        <v>322501.28999999998</v>
      </c>
      <c r="J8" s="62">
        <v>68234</v>
      </c>
      <c r="K8" s="62">
        <v>96256.98000000001</v>
      </c>
      <c r="L8" s="61">
        <f t="shared" ref="L8:L13" si="0">SUM(F8,H8,J8)</f>
        <v>665696</v>
      </c>
      <c r="M8" s="62">
        <f t="shared" ref="M8:M12" si="1">SUM(G8,I8,K8)</f>
        <v>566245.39</v>
      </c>
      <c r="N8" s="62">
        <f t="shared" ref="N8:N12" si="2">(L8*100)/E8</f>
        <v>44.325656032973107</v>
      </c>
      <c r="O8" s="62">
        <f t="shared" ref="O8:O12" si="3">(M8*100)/E8</f>
        <v>37.703694159791723</v>
      </c>
    </row>
    <row r="9" spans="1:15" s="13" customFormat="1" x14ac:dyDescent="0.3">
      <c r="A9" s="59">
        <v>3</v>
      </c>
      <c r="B9" s="60" t="s">
        <v>12</v>
      </c>
      <c r="C9" s="59">
        <v>26</v>
      </c>
      <c r="D9" s="59">
        <v>18</v>
      </c>
      <c r="E9" s="61">
        <v>6816340</v>
      </c>
      <c r="F9" s="61">
        <v>2022485</v>
      </c>
      <c r="G9" s="62">
        <v>1204348.06</v>
      </c>
      <c r="H9" s="62">
        <v>1440435</v>
      </c>
      <c r="I9" s="62">
        <v>1514881.04</v>
      </c>
      <c r="J9" s="62">
        <v>848535</v>
      </c>
      <c r="K9" s="62">
        <v>165605.57</v>
      </c>
      <c r="L9" s="61">
        <f t="shared" si="0"/>
        <v>4311455</v>
      </c>
      <c r="M9" s="62">
        <f t="shared" si="1"/>
        <v>2884834.67</v>
      </c>
      <c r="N9" s="62">
        <f t="shared" si="2"/>
        <v>63.251759742031645</v>
      </c>
      <c r="O9" s="62">
        <f t="shared" si="3"/>
        <v>42.322341168427634</v>
      </c>
    </row>
    <row r="10" spans="1:15" s="13" customFormat="1" x14ac:dyDescent="0.3">
      <c r="A10" s="59">
        <v>4</v>
      </c>
      <c r="B10" s="60" t="s">
        <v>13</v>
      </c>
      <c r="C10" s="59">
        <v>49</v>
      </c>
      <c r="D10" s="59">
        <v>18</v>
      </c>
      <c r="E10" s="61">
        <v>3576100</v>
      </c>
      <c r="F10" s="61">
        <v>527743</v>
      </c>
      <c r="G10" s="62">
        <v>172190.72</v>
      </c>
      <c r="H10" s="62">
        <v>1534725</v>
      </c>
      <c r="I10" s="62">
        <v>1055874.82</v>
      </c>
      <c r="J10" s="62">
        <v>165188</v>
      </c>
      <c r="K10" s="62">
        <v>220949.66</v>
      </c>
      <c r="L10" s="61">
        <f t="shared" si="0"/>
        <v>2227656</v>
      </c>
      <c r="M10" s="62">
        <f t="shared" si="1"/>
        <v>1449015.2</v>
      </c>
      <c r="N10" s="62">
        <f t="shared" si="2"/>
        <v>62.292888901317077</v>
      </c>
      <c r="O10" s="62">
        <f t="shared" si="3"/>
        <v>40.519426190542767</v>
      </c>
    </row>
    <row r="11" spans="1:15" s="13" customFormat="1" x14ac:dyDescent="0.3">
      <c r="A11" s="59">
        <v>5</v>
      </c>
      <c r="B11" s="60" t="s">
        <v>26</v>
      </c>
      <c r="C11" s="59">
        <v>7</v>
      </c>
      <c r="D11" s="59">
        <v>5</v>
      </c>
      <c r="E11" s="61">
        <v>1321600</v>
      </c>
      <c r="F11" s="61">
        <v>417952</v>
      </c>
      <c r="G11" s="62">
        <v>316103.34000000003</v>
      </c>
      <c r="H11" s="62">
        <v>292479</v>
      </c>
      <c r="I11" s="62">
        <v>196772.12</v>
      </c>
      <c r="J11" s="62">
        <v>151070</v>
      </c>
      <c r="K11" s="62">
        <v>31738.98</v>
      </c>
      <c r="L11" s="61">
        <f t="shared" si="0"/>
        <v>861501</v>
      </c>
      <c r="M11" s="62">
        <f t="shared" si="1"/>
        <v>544614.44000000006</v>
      </c>
      <c r="N11" s="62">
        <f t="shared" si="2"/>
        <v>65.186213680387411</v>
      </c>
      <c r="O11" s="62">
        <f t="shared" si="3"/>
        <v>41.208719733656181</v>
      </c>
    </row>
    <row r="12" spans="1:15" s="13" customFormat="1" x14ac:dyDescent="0.3">
      <c r="A12" s="59">
        <v>6</v>
      </c>
      <c r="B12" s="60" t="s">
        <v>33</v>
      </c>
      <c r="C12" s="59">
        <v>17</v>
      </c>
      <c r="D12" s="59">
        <v>9</v>
      </c>
      <c r="E12" s="61">
        <v>1464200</v>
      </c>
      <c r="F12" s="61">
        <v>360410</v>
      </c>
      <c r="G12" s="62">
        <v>122002.36</v>
      </c>
      <c r="H12" s="62">
        <v>499350</v>
      </c>
      <c r="I12" s="62">
        <v>201305.33</v>
      </c>
      <c r="J12" s="62">
        <v>209880</v>
      </c>
      <c r="K12" s="62">
        <v>151284.63</v>
      </c>
      <c r="L12" s="61">
        <f t="shared" si="0"/>
        <v>1069640</v>
      </c>
      <c r="M12" s="62">
        <f t="shared" si="1"/>
        <v>474592.32</v>
      </c>
      <c r="N12" s="62">
        <f t="shared" si="2"/>
        <v>73.052861630924738</v>
      </c>
      <c r="O12" s="62">
        <f t="shared" si="3"/>
        <v>32.41308018030324</v>
      </c>
    </row>
    <row r="13" spans="1:15" s="13" customFormat="1" x14ac:dyDescent="0.3">
      <c r="A13" s="59">
        <v>7</v>
      </c>
      <c r="B13" s="60" t="s">
        <v>37</v>
      </c>
      <c r="C13" s="59">
        <v>40</v>
      </c>
      <c r="D13" s="59">
        <v>25</v>
      </c>
      <c r="E13" s="61">
        <v>16684928</v>
      </c>
      <c r="F13" s="61">
        <v>2615517</v>
      </c>
      <c r="G13" s="62">
        <v>1432944.16</v>
      </c>
      <c r="H13" s="62">
        <v>3704162</v>
      </c>
      <c r="I13" s="62">
        <v>2925064.18</v>
      </c>
      <c r="J13" s="62">
        <v>2469042</v>
      </c>
      <c r="K13" s="62">
        <v>1649313.02</v>
      </c>
      <c r="L13" s="61">
        <f t="shared" si="0"/>
        <v>8788721</v>
      </c>
      <c r="M13" s="62">
        <f>SUM(G13,I13,K13)</f>
        <v>6007321.3599999994</v>
      </c>
      <c r="N13" s="62">
        <f>(L13*100)/E13</f>
        <v>52.674611481691741</v>
      </c>
      <c r="O13" s="62">
        <f>(M13*100)/E13</f>
        <v>36.004478772698327</v>
      </c>
    </row>
    <row r="14" spans="1:15" s="13" customFormat="1" x14ac:dyDescent="0.3">
      <c r="A14" s="59">
        <v>8</v>
      </c>
      <c r="B14" s="60" t="s">
        <v>38</v>
      </c>
      <c r="C14" s="59">
        <v>57</v>
      </c>
      <c r="D14" s="59">
        <v>33</v>
      </c>
      <c r="E14" s="61">
        <v>3479800</v>
      </c>
      <c r="F14" s="61">
        <v>721690</v>
      </c>
      <c r="G14" s="62">
        <v>423136.03</v>
      </c>
      <c r="H14" s="62">
        <v>1095244</v>
      </c>
      <c r="I14" s="62">
        <v>645882.81000000006</v>
      </c>
      <c r="J14" s="62">
        <v>395755</v>
      </c>
      <c r="K14" s="62">
        <v>327441.98</v>
      </c>
      <c r="L14" s="61">
        <f t="shared" ref="L14:M19" si="4">SUM(F14,H14,J14)</f>
        <v>2212689</v>
      </c>
      <c r="M14" s="62">
        <f t="shared" si="4"/>
        <v>1396460.82</v>
      </c>
      <c r="N14" s="62">
        <f t="shared" ref="N14:N18" si="5">(L14*100)/E14</f>
        <v>63.586671647795853</v>
      </c>
      <c r="O14" s="62">
        <f t="shared" ref="O14:O18" si="6">(M14*100)/E14</f>
        <v>40.13049083280648</v>
      </c>
    </row>
    <row r="15" spans="1:15" s="13" customFormat="1" x14ac:dyDescent="0.3">
      <c r="A15" s="59">
        <v>9</v>
      </c>
      <c r="B15" s="60" t="s">
        <v>49</v>
      </c>
      <c r="C15" s="59">
        <v>26</v>
      </c>
      <c r="D15" s="59">
        <v>20</v>
      </c>
      <c r="E15" s="61">
        <v>5152900</v>
      </c>
      <c r="F15" s="61">
        <v>1360438</v>
      </c>
      <c r="G15" s="62">
        <v>583757.37</v>
      </c>
      <c r="H15" s="62">
        <v>2027581</v>
      </c>
      <c r="I15" s="62">
        <v>2337429.77</v>
      </c>
      <c r="J15" s="62">
        <v>678448</v>
      </c>
      <c r="K15" s="62">
        <v>273990.43</v>
      </c>
      <c r="L15" s="61">
        <f t="shared" si="4"/>
        <v>4066467</v>
      </c>
      <c r="M15" s="62">
        <f t="shared" si="4"/>
        <v>3195177.5700000003</v>
      </c>
      <c r="N15" s="62">
        <f t="shared" si="5"/>
        <v>78.916086087445905</v>
      </c>
      <c r="O15" s="62">
        <f t="shared" si="6"/>
        <v>62.00736614333676</v>
      </c>
    </row>
    <row r="16" spans="1:15" s="13" customFormat="1" x14ac:dyDescent="0.3">
      <c r="A16" s="59">
        <v>10</v>
      </c>
      <c r="B16" s="60" t="s">
        <v>54</v>
      </c>
      <c r="C16" s="59">
        <v>45</v>
      </c>
      <c r="D16" s="59">
        <v>32</v>
      </c>
      <c r="E16" s="61">
        <v>3888400</v>
      </c>
      <c r="F16" s="61">
        <v>823942</v>
      </c>
      <c r="G16" s="62">
        <v>460422.01</v>
      </c>
      <c r="H16" s="62">
        <v>1217380</v>
      </c>
      <c r="I16" s="62">
        <v>767791.74</v>
      </c>
      <c r="J16" s="62">
        <v>611830</v>
      </c>
      <c r="K16" s="62">
        <v>311322.62</v>
      </c>
      <c r="L16" s="61">
        <f t="shared" si="4"/>
        <v>2653152</v>
      </c>
      <c r="M16" s="62">
        <f t="shared" si="4"/>
        <v>1539536.37</v>
      </c>
      <c r="N16" s="62">
        <f t="shared" si="5"/>
        <v>68.232486369715048</v>
      </c>
      <c r="O16" s="62">
        <f t="shared" si="6"/>
        <v>39.593055498405512</v>
      </c>
    </row>
    <row r="17" spans="1:15" s="13" customFormat="1" x14ac:dyDescent="0.3">
      <c r="A17" s="59">
        <v>11</v>
      </c>
      <c r="B17" s="60" t="s">
        <v>65</v>
      </c>
      <c r="C17" s="59">
        <v>14</v>
      </c>
      <c r="D17" s="59">
        <v>8</v>
      </c>
      <c r="E17" s="61">
        <v>2295000</v>
      </c>
      <c r="F17" s="61">
        <v>415450</v>
      </c>
      <c r="G17" s="62">
        <v>91840.98</v>
      </c>
      <c r="H17" s="62">
        <v>573450</v>
      </c>
      <c r="I17" s="62">
        <v>785404.81</v>
      </c>
      <c r="J17" s="62">
        <v>765300</v>
      </c>
      <c r="K17" s="62">
        <v>121437.73999999999</v>
      </c>
      <c r="L17" s="61">
        <f t="shared" si="4"/>
        <v>1754200</v>
      </c>
      <c r="M17" s="62">
        <f t="shared" si="4"/>
        <v>998683.53</v>
      </c>
      <c r="N17" s="62">
        <f t="shared" si="5"/>
        <v>76.435729847494557</v>
      </c>
      <c r="O17" s="62">
        <f t="shared" si="6"/>
        <v>43.51562222222222</v>
      </c>
    </row>
    <row r="18" spans="1:15" s="13" customFormat="1" x14ac:dyDescent="0.3">
      <c r="A18" s="59">
        <v>12</v>
      </c>
      <c r="B18" s="60" t="s">
        <v>68</v>
      </c>
      <c r="C18" s="59">
        <v>15</v>
      </c>
      <c r="D18" s="59">
        <v>10</v>
      </c>
      <c r="E18" s="61">
        <v>5168300</v>
      </c>
      <c r="F18" s="61">
        <v>817070</v>
      </c>
      <c r="G18" s="62">
        <v>600872.89</v>
      </c>
      <c r="H18" s="62">
        <v>2110305</v>
      </c>
      <c r="I18" s="62">
        <v>1158001.2</v>
      </c>
      <c r="J18" s="62">
        <v>652351</v>
      </c>
      <c r="K18" s="62">
        <v>511273.25</v>
      </c>
      <c r="L18" s="61">
        <f t="shared" si="4"/>
        <v>3579726</v>
      </c>
      <c r="M18" s="62">
        <f t="shared" si="4"/>
        <v>2270147.34</v>
      </c>
      <c r="N18" s="62">
        <f t="shared" si="5"/>
        <v>69.263123270707965</v>
      </c>
      <c r="O18" s="62">
        <f t="shared" si="6"/>
        <v>43.924449819089446</v>
      </c>
    </row>
    <row r="19" spans="1:15" s="13" customFormat="1" x14ac:dyDescent="0.3">
      <c r="A19" s="59">
        <v>13</v>
      </c>
      <c r="B19" s="60" t="s">
        <v>70</v>
      </c>
      <c r="C19" s="59">
        <v>13</v>
      </c>
      <c r="D19" s="59">
        <v>11</v>
      </c>
      <c r="E19" s="61">
        <v>5900000</v>
      </c>
      <c r="F19" s="61">
        <v>2369118</v>
      </c>
      <c r="G19" s="62">
        <v>2264818.15</v>
      </c>
      <c r="H19" s="62">
        <v>784933</v>
      </c>
      <c r="I19" s="62">
        <v>662616.48</v>
      </c>
      <c r="J19" s="62">
        <v>845570</v>
      </c>
      <c r="K19" s="62">
        <v>762023.88</v>
      </c>
      <c r="L19" s="61">
        <f t="shared" si="4"/>
        <v>3999621</v>
      </c>
      <c r="M19" s="62">
        <f t="shared" si="4"/>
        <v>3689458.51</v>
      </c>
      <c r="N19" s="62">
        <f t="shared" ref="N19:N21" si="7">(L19*100)/E19</f>
        <v>67.790186440677971</v>
      </c>
      <c r="O19" s="62">
        <f t="shared" ref="O19:O21" si="8">(M19*100)/E19</f>
        <v>62.533195084745763</v>
      </c>
    </row>
    <row r="20" spans="1:15" s="13" customFormat="1" x14ac:dyDescent="0.3">
      <c r="A20" s="63">
        <v>14</v>
      </c>
      <c r="B20" s="64" t="s">
        <v>72</v>
      </c>
      <c r="C20" s="63">
        <v>28</v>
      </c>
      <c r="D20" s="63">
        <v>20</v>
      </c>
      <c r="E20" s="65">
        <v>15935660</v>
      </c>
      <c r="F20" s="65">
        <v>3008805</v>
      </c>
      <c r="G20" s="66">
        <v>2225802.33</v>
      </c>
      <c r="H20" s="66">
        <v>4734005</v>
      </c>
      <c r="I20" s="66">
        <v>3415279.18</v>
      </c>
      <c r="J20" s="66">
        <v>3087900</v>
      </c>
      <c r="K20" s="66">
        <v>1608808.85</v>
      </c>
      <c r="L20" s="65">
        <f t="shared" ref="L20:M21" si="9">SUM(F20,H20,J20)</f>
        <v>10830710</v>
      </c>
      <c r="M20" s="66">
        <f t="shared" si="9"/>
        <v>7249890.3599999994</v>
      </c>
      <c r="N20" s="66">
        <f t="shared" si="7"/>
        <v>67.965242732337416</v>
      </c>
      <c r="O20" s="66">
        <f t="shared" si="8"/>
        <v>45.494760555885357</v>
      </c>
    </row>
    <row r="21" spans="1:15" x14ac:dyDescent="0.3">
      <c r="A21" s="80" t="s">
        <v>74</v>
      </c>
      <c r="B21" s="80"/>
      <c r="C21" s="41">
        <f t="shared" ref="C21:K21" si="10">SUM(C20,C19,C18,C17,C16,C15,C14,C13,C12,C11,C10,C9,C8,C7)</f>
        <v>401</v>
      </c>
      <c r="D21" s="41">
        <f t="shared" si="10"/>
        <v>251</v>
      </c>
      <c r="E21" s="11">
        <f t="shared" si="10"/>
        <v>143630160</v>
      </c>
      <c r="F21" s="11">
        <f t="shared" si="10"/>
        <v>25492169</v>
      </c>
      <c r="G21" s="12">
        <f t="shared" si="10"/>
        <v>18961706.460000001</v>
      </c>
      <c r="H21" s="12">
        <f t="shared" si="10"/>
        <v>49674157</v>
      </c>
      <c r="I21" s="12">
        <f t="shared" si="10"/>
        <v>30557246.129999999</v>
      </c>
      <c r="J21" s="12">
        <f t="shared" si="10"/>
        <v>24913033</v>
      </c>
      <c r="K21" s="12">
        <f t="shared" si="10"/>
        <v>9095548.8200000003</v>
      </c>
      <c r="L21" s="11">
        <f t="shared" si="9"/>
        <v>100079359</v>
      </c>
      <c r="M21" s="12">
        <f t="shared" si="9"/>
        <v>58614501.410000004</v>
      </c>
      <c r="N21" s="12">
        <f t="shared" si="7"/>
        <v>69.678512507400953</v>
      </c>
      <c r="O21" s="12">
        <f t="shared" si="8"/>
        <v>40.809326822444532</v>
      </c>
    </row>
    <row r="22" spans="1:15" x14ac:dyDescent="0.3">
      <c r="E22" s="32">
        <v>140039760</v>
      </c>
    </row>
    <row r="23" spans="1:15" x14ac:dyDescent="0.3">
      <c r="E23" s="35">
        <f>E21-E22</f>
        <v>3590400</v>
      </c>
    </row>
  </sheetData>
  <mergeCells count="14">
    <mergeCell ref="J4:K5"/>
    <mergeCell ref="L4:M5"/>
    <mergeCell ref="N4:O5"/>
    <mergeCell ref="A21:B21"/>
    <mergeCell ref="A1:O1"/>
    <mergeCell ref="A2:O2"/>
    <mergeCell ref="A3:O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view="pageBreakPreview" zoomScaleNormal="100" zoomScaleSheetLayoutView="100" workbookViewId="0">
      <selection activeCell="A3" sqref="A3:O3"/>
    </sheetView>
  </sheetViews>
  <sheetFormatPr defaultRowHeight="18.75" x14ac:dyDescent="0.3"/>
  <cols>
    <col min="1" max="1" width="4.625" style="33" bestFit="1" customWidth="1"/>
    <col min="2" max="2" width="38.125" style="1" bestFit="1" customWidth="1"/>
    <col min="3" max="3" width="6.375" style="1" bestFit="1" customWidth="1"/>
    <col min="4" max="4" width="9.5" style="1" bestFit="1" customWidth="1"/>
    <col min="5" max="5" width="10.5" style="1" bestFit="1" customWidth="1"/>
    <col min="6" max="6" width="9.625" style="1" bestFit="1" customWidth="1"/>
    <col min="7" max="7" width="11.875" style="1" bestFit="1" customWidth="1"/>
    <col min="8" max="8" width="11.75" style="1" bestFit="1" customWidth="1"/>
    <col min="9" max="9" width="11.875" style="1" customWidth="1"/>
    <col min="10" max="10" width="11.75" style="1" bestFit="1" customWidth="1"/>
    <col min="11" max="11" width="11.125" style="1" bestFit="1" customWidth="1"/>
    <col min="12" max="12" width="10.5" style="32" bestFit="1" customWidth="1"/>
    <col min="13" max="13" width="11.875" style="1" bestFit="1" customWidth="1"/>
    <col min="14" max="14" width="6.625" style="1" bestFit="1" customWidth="1"/>
    <col min="15" max="15" width="6.625" style="1" customWidth="1"/>
    <col min="16" max="16384" width="9" style="1"/>
  </cols>
  <sheetData>
    <row r="1" spans="1:15" ht="23.25" x14ac:dyDescent="0.3">
      <c r="A1" s="73" t="s">
        <v>103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x14ac:dyDescent="0.3">
      <c r="A2" s="73" t="s">
        <v>145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x14ac:dyDescent="0.3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8.75" customHeight="1" x14ac:dyDescent="0.3">
      <c r="A4" s="75" t="s">
        <v>1</v>
      </c>
      <c r="B4" s="75" t="s">
        <v>2</v>
      </c>
      <c r="C4" s="75" t="s">
        <v>76</v>
      </c>
      <c r="D4" s="75" t="s">
        <v>77</v>
      </c>
      <c r="E4" s="75" t="s">
        <v>78</v>
      </c>
      <c r="F4" s="79" t="s">
        <v>75</v>
      </c>
      <c r="G4" s="79"/>
      <c r="H4" s="67" t="s">
        <v>136</v>
      </c>
      <c r="I4" s="68"/>
      <c r="J4" s="67" t="s">
        <v>144</v>
      </c>
      <c r="K4" s="68"/>
      <c r="L4" s="67" t="s">
        <v>135</v>
      </c>
      <c r="M4" s="68"/>
      <c r="N4" s="71" t="s">
        <v>101</v>
      </c>
      <c r="O4" s="71"/>
    </row>
    <row r="5" spans="1:15" x14ac:dyDescent="0.3">
      <c r="A5" s="75"/>
      <c r="B5" s="75"/>
      <c r="C5" s="75"/>
      <c r="D5" s="75"/>
      <c r="E5" s="75"/>
      <c r="F5" s="79"/>
      <c r="G5" s="79"/>
      <c r="H5" s="69"/>
      <c r="I5" s="70"/>
      <c r="J5" s="69"/>
      <c r="K5" s="70"/>
      <c r="L5" s="69"/>
      <c r="M5" s="70"/>
      <c r="N5" s="71"/>
      <c r="O5" s="71"/>
    </row>
    <row r="6" spans="1:15" x14ac:dyDescent="0.3">
      <c r="A6" s="75"/>
      <c r="B6" s="75"/>
      <c r="C6" s="75"/>
      <c r="D6" s="75"/>
      <c r="E6" s="75"/>
      <c r="F6" s="4" t="s">
        <v>3</v>
      </c>
      <c r="G6" s="4" t="s">
        <v>4</v>
      </c>
      <c r="H6" s="36" t="s">
        <v>3</v>
      </c>
      <c r="I6" s="36" t="s">
        <v>4</v>
      </c>
      <c r="J6" s="37" t="s">
        <v>3</v>
      </c>
      <c r="K6" s="37" t="s">
        <v>4</v>
      </c>
      <c r="L6" s="31" t="s">
        <v>3</v>
      </c>
      <c r="M6" s="34" t="s">
        <v>4</v>
      </c>
      <c r="N6" s="4" t="s">
        <v>3</v>
      </c>
      <c r="O6" s="4" t="s">
        <v>4</v>
      </c>
    </row>
    <row r="7" spans="1:15" s="13" customFormat="1" x14ac:dyDescent="0.3">
      <c r="A7" s="15">
        <v>1</v>
      </c>
      <c r="B7" s="16" t="s">
        <v>5</v>
      </c>
      <c r="C7" s="15">
        <v>46</v>
      </c>
      <c r="D7" s="15">
        <v>31</v>
      </c>
      <c r="E7" s="17">
        <v>70445102</v>
      </c>
      <c r="F7" s="17">
        <v>9578138</v>
      </c>
      <c r="G7" s="18">
        <v>8915980.9399999995</v>
      </c>
      <c r="H7" s="18">
        <v>29516057</v>
      </c>
      <c r="I7" s="18">
        <v>14568441.359999999</v>
      </c>
      <c r="J7" s="18">
        <v>13963930</v>
      </c>
      <c r="K7" s="18">
        <v>2864101.23</v>
      </c>
      <c r="L7" s="17">
        <f>SUM(F7,H7,J7)</f>
        <v>53058125</v>
      </c>
      <c r="M7" s="18">
        <f>SUM(G7,I7,K7)</f>
        <v>26348523.529999997</v>
      </c>
      <c r="N7" s="18">
        <f>(L7*100)/E7</f>
        <v>75.318401838640256</v>
      </c>
      <c r="O7" s="18">
        <f>(M7*100)/E7</f>
        <v>37.402917707465306</v>
      </c>
    </row>
    <row r="8" spans="1:15" x14ac:dyDescent="0.3">
      <c r="A8" s="20">
        <v>1</v>
      </c>
      <c r="B8" s="19" t="s">
        <v>6</v>
      </c>
      <c r="C8" s="20">
        <v>11</v>
      </c>
      <c r="D8" s="20">
        <v>6</v>
      </c>
      <c r="E8" s="21">
        <v>3274670</v>
      </c>
      <c r="F8" s="21">
        <v>621672</v>
      </c>
      <c r="G8" s="22">
        <v>312955.71999999997</v>
      </c>
      <c r="H8" s="22">
        <v>883402</v>
      </c>
      <c r="I8" s="22">
        <v>515513.3</v>
      </c>
      <c r="J8" s="22">
        <v>564752</v>
      </c>
      <c r="K8" s="22">
        <v>137137.74</v>
      </c>
      <c r="L8" s="21">
        <f>SUM(F8,H8,J8)</f>
        <v>2069826</v>
      </c>
      <c r="M8" s="22">
        <f t="shared" ref="M8:M71" si="0">SUM(G8,I8,K8)</f>
        <v>965606.76</v>
      </c>
      <c r="N8" s="22">
        <f t="shared" ref="N8:N71" si="1">(L8*100)/E8</f>
        <v>63.207162859158331</v>
      </c>
      <c r="O8" s="22">
        <f t="shared" ref="O8:O71" si="2">(M8*100)/E8</f>
        <v>29.487147101845377</v>
      </c>
    </row>
    <row r="9" spans="1:15" x14ac:dyDescent="0.3">
      <c r="A9" s="24">
        <v>2</v>
      </c>
      <c r="B9" s="23" t="s">
        <v>79</v>
      </c>
      <c r="C9" s="24">
        <v>3</v>
      </c>
      <c r="D9" s="24">
        <v>1</v>
      </c>
      <c r="E9" s="25">
        <v>21218690</v>
      </c>
      <c r="F9" s="25">
        <v>5298174</v>
      </c>
      <c r="G9" s="26">
        <v>5269348.91</v>
      </c>
      <c r="H9" s="26">
        <v>5305424</v>
      </c>
      <c r="I9" s="26">
        <v>5158474.83</v>
      </c>
      <c r="J9" s="26">
        <v>3532114</v>
      </c>
      <c r="K9" s="26">
        <v>0</v>
      </c>
      <c r="L9" s="25">
        <f t="shared" ref="L9:L71" si="3">SUM(F9,H9,J9)</f>
        <v>14135712</v>
      </c>
      <c r="M9" s="26">
        <f t="shared" si="0"/>
        <v>10427823.74</v>
      </c>
      <c r="N9" s="26">
        <f t="shared" si="1"/>
        <v>66.619155093928981</v>
      </c>
      <c r="O9" s="26">
        <f t="shared" si="2"/>
        <v>49.144521834288547</v>
      </c>
    </row>
    <row r="10" spans="1:15" x14ac:dyDescent="0.3">
      <c r="A10" s="24">
        <v>3</v>
      </c>
      <c r="B10" s="23" t="s">
        <v>7</v>
      </c>
      <c r="C10" s="24">
        <v>3</v>
      </c>
      <c r="D10" s="24">
        <v>3</v>
      </c>
      <c r="E10" s="25">
        <v>28534777</v>
      </c>
      <c r="F10" s="25">
        <v>963344</v>
      </c>
      <c r="G10" s="26">
        <v>1495732.66</v>
      </c>
      <c r="H10" s="26">
        <v>18335560</v>
      </c>
      <c r="I10" s="26">
        <v>5270543.66</v>
      </c>
      <c r="J10" s="26">
        <v>6576500</v>
      </c>
      <c r="K10" s="26">
        <v>1322465.19</v>
      </c>
      <c r="L10" s="25">
        <f t="shared" si="3"/>
        <v>25875404</v>
      </c>
      <c r="M10" s="26">
        <f t="shared" si="0"/>
        <v>8088741.5099999998</v>
      </c>
      <c r="N10" s="26">
        <f t="shared" si="1"/>
        <v>90.680239064072595</v>
      </c>
      <c r="O10" s="26">
        <f t="shared" si="2"/>
        <v>28.346958905618923</v>
      </c>
    </row>
    <row r="11" spans="1:15" x14ac:dyDescent="0.3">
      <c r="A11" s="24">
        <v>4</v>
      </c>
      <c r="B11" s="23" t="s">
        <v>8</v>
      </c>
      <c r="C11" s="24">
        <v>1</v>
      </c>
      <c r="D11" s="24">
        <v>1</v>
      </c>
      <c r="E11" s="25">
        <v>135820</v>
      </c>
      <c r="F11" s="25">
        <v>17250</v>
      </c>
      <c r="G11" s="26">
        <v>0</v>
      </c>
      <c r="H11" s="26">
        <v>82070</v>
      </c>
      <c r="I11" s="26">
        <v>101856.41</v>
      </c>
      <c r="J11" s="26">
        <v>2000</v>
      </c>
      <c r="K11" s="26">
        <v>32200</v>
      </c>
      <c r="L11" s="25">
        <f t="shared" si="3"/>
        <v>101320</v>
      </c>
      <c r="M11" s="26">
        <f t="shared" si="0"/>
        <v>134056.41</v>
      </c>
      <c r="N11" s="26">
        <f t="shared" si="1"/>
        <v>74.598733618023857</v>
      </c>
      <c r="O11" s="26">
        <f t="shared" si="2"/>
        <v>98.701524075982917</v>
      </c>
    </row>
    <row r="12" spans="1:15" x14ac:dyDescent="0.3">
      <c r="A12" s="24">
        <v>5</v>
      </c>
      <c r="B12" s="23" t="s">
        <v>9</v>
      </c>
      <c r="C12" s="24">
        <v>2</v>
      </c>
      <c r="D12" s="24">
        <v>1</v>
      </c>
      <c r="E12" s="25">
        <v>8738060</v>
      </c>
      <c r="F12" s="25">
        <v>770000</v>
      </c>
      <c r="G12" s="26">
        <v>844357</v>
      </c>
      <c r="H12" s="26">
        <v>1760000</v>
      </c>
      <c r="I12" s="26">
        <v>1329398</v>
      </c>
      <c r="J12" s="26">
        <v>2372000</v>
      </c>
      <c r="K12" s="26">
        <v>410226</v>
      </c>
      <c r="L12" s="25">
        <f t="shared" si="3"/>
        <v>4902000</v>
      </c>
      <c r="M12" s="26">
        <f t="shared" si="0"/>
        <v>2583981</v>
      </c>
      <c r="N12" s="26">
        <f t="shared" si="1"/>
        <v>56.099408793256167</v>
      </c>
      <c r="O12" s="26">
        <f t="shared" si="2"/>
        <v>29.571563939821882</v>
      </c>
    </row>
    <row r="13" spans="1:15" x14ac:dyDescent="0.3">
      <c r="A13" s="24">
        <v>6</v>
      </c>
      <c r="B13" s="23" t="s">
        <v>80</v>
      </c>
      <c r="C13" s="24">
        <v>2</v>
      </c>
      <c r="D13" s="24">
        <v>1</v>
      </c>
      <c r="E13" s="25">
        <v>476725</v>
      </c>
      <c r="F13" s="25">
        <v>105975</v>
      </c>
      <c r="G13" s="26">
        <v>15300</v>
      </c>
      <c r="H13" s="26">
        <v>158800</v>
      </c>
      <c r="I13" s="26">
        <v>136500</v>
      </c>
      <c r="J13" s="26">
        <v>70650</v>
      </c>
      <c r="K13" s="26">
        <v>62200</v>
      </c>
      <c r="L13" s="25">
        <f t="shared" si="3"/>
        <v>335425</v>
      </c>
      <c r="M13" s="26">
        <f t="shared" si="0"/>
        <v>214000</v>
      </c>
      <c r="N13" s="26">
        <f t="shared" si="1"/>
        <v>70.360270596255702</v>
      </c>
      <c r="O13" s="26">
        <f t="shared" si="2"/>
        <v>44.889611411190941</v>
      </c>
    </row>
    <row r="14" spans="1:15" x14ac:dyDescent="0.3">
      <c r="A14" s="24">
        <v>7</v>
      </c>
      <c r="B14" s="23" t="s">
        <v>81</v>
      </c>
      <c r="C14" s="24">
        <v>3</v>
      </c>
      <c r="D14" s="24">
        <v>2</v>
      </c>
      <c r="E14" s="25">
        <v>1013000</v>
      </c>
      <c r="F14" s="25">
        <v>160490</v>
      </c>
      <c r="G14" s="26">
        <v>97603.66</v>
      </c>
      <c r="H14" s="26">
        <v>155385</v>
      </c>
      <c r="I14" s="26">
        <v>141400</v>
      </c>
      <c r="J14" s="26">
        <v>205660</v>
      </c>
      <c r="K14" s="26">
        <v>75700</v>
      </c>
      <c r="L14" s="25">
        <f t="shared" si="3"/>
        <v>521535</v>
      </c>
      <c r="M14" s="26">
        <f t="shared" si="0"/>
        <v>314703.66000000003</v>
      </c>
      <c r="N14" s="26">
        <f t="shared" si="1"/>
        <v>51.484205330700888</v>
      </c>
      <c r="O14" s="26">
        <f t="shared" si="2"/>
        <v>31.066501480750251</v>
      </c>
    </row>
    <row r="15" spans="1:15" x14ac:dyDescent="0.3">
      <c r="A15" s="24">
        <v>8</v>
      </c>
      <c r="B15" s="23" t="s">
        <v>82</v>
      </c>
      <c r="C15" s="24">
        <v>1</v>
      </c>
      <c r="D15" s="24">
        <v>0</v>
      </c>
      <c r="E15" s="25">
        <v>20000</v>
      </c>
      <c r="F15" s="25">
        <v>10000</v>
      </c>
      <c r="G15" s="26">
        <v>0</v>
      </c>
      <c r="H15" s="26">
        <v>10000</v>
      </c>
      <c r="I15" s="26">
        <v>0</v>
      </c>
      <c r="J15" s="26">
        <v>0</v>
      </c>
      <c r="K15" s="26">
        <v>0</v>
      </c>
      <c r="L15" s="25">
        <f t="shared" si="3"/>
        <v>20000</v>
      </c>
      <c r="M15" s="26">
        <f t="shared" si="0"/>
        <v>0</v>
      </c>
      <c r="N15" s="26">
        <f t="shared" si="1"/>
        <v>100</v>
      </c>
      <c r="O15" s="26">
        <f t="shared" si="2"/>
        <v>0</v>
      </c>
    </row>
    <row r="16" spans="1:15" x14ac:dyDescent="0.3">
      <c r="A16" s="24">
        <v>9</v>
      </c>
      <c r="B16" s="23" t="s">
        <v>83</v>
      </c>
      <c r="C16" s="24">
        <v>6</v>
      </c>
      <c r="D16" s="24">
        <v>5</v>
      </c>
      <c r="E16" s="25">
        <v>1096560</v>
      </c>
      <c r="F16" s="25">
        <v>596810</v>
      </c>
      <c r="G16" s="26">
        <v>47632.44</v>
      </c>
      <c r="H16" s="26">
        <v>254880</v>
      </c>
      <c r="I16" s="26">
        <v>197543.58</v>
      </c>
      <c r="J16" s="26">
        <v>124640</v>
      </c>
      <c r="K16" s="26">
        <v>64223.39</v>
      </c>
      <c r="L16" s="25">
        <f t="shared" si="3"/>
        <v>976330</v>
      </c>
      <c r="M16" s="26">
        <f t="shared" si="0"/>
        <v>309399.40999999997</v>
      </c>
      <c r="N16" s="26">
        <f t="shared" si="1"/>
        <v>89.035711680163416</v>
      </c>
      <c r="O16" s="26">
        <f t="shared" si="2"/>
        <v>28.215456518567152</v>
      </c>
    </row>
    <row r="17" spans="1:15" x14ac:dyDescent="0.3">
      <c r="A17" s="24">
        <v>10</v>
      </c>
      <c r="B17" s="23" t="s">
        <v>10</v>
      </c>
      <c r="C17" s="24">
        <v>7</v>
      </c>
      <c r="D17" s="24">
        <v>4</v>
      </c>
      <c r="E17" s="25">
        <v>4058400</v>
      </c>
      <c r="F17" s="25">
        <v>576125</v>
      </c>
      <c r="G17" s="26">
        <v>358410</v>
      </c>
      <c r="H17" s="26">
        <v>1998438</v>
      </c>
      <c r="I17" s="26">
        <v>1264317</v>
      </c>
      <c r="J17" s="26">
        <v>233282</v>
      </c>
      <c r="K17" s="26">
        <v>347161.2</v>
      </c>
      <c r="L17" s="25">
        <f t="shared" si="3"/>
        <v>2807845</v>
      </c>
      <c r="M17" s="26">
        <f t="shared" si="0"/>
        <v>1969888.2</v>
      </c>
      <c r="N17" s="26">
        <f t="shared" si="1"/>
        <v>69.186009264734878</v>
      </c>
      <c r="O17" s="26">
        <f t="shared" si="2"/>
        <v>48.538542282672978</v>
      </c>
    </row>
    <row r="18" spans="1:15" x14ac:dyDescent="0.3">
      <c r="A18" s="24">
        <v>11</v>
      </c>
      <c r="B18" s="23" t="s">
        <v>84</v>
      </c>
      <c r="C18" s="24">
        <v>6</v>
      </c>
      <c r="D18" s="24">
        <v>6</v>
      </c>
      <c r="E18" s="25">
        <v>478400</v>
      </c>
      <c r="F18" s="25">
        <v>108300</v>
      </c>
      <c r="G18" s="26">
        <v>76800</v>
      </c>
      <c r="H18" s="26">
        <v>222100</v>
      </c>
      <c r="I18" s="26">
        <v>129148</v>
      </c>
      <c r="J18" s="26">
        <v>49000</v>
      </c>
      <c r="K18" s="26">
        <v>3000</v>
      </c>
      <c r="L18" s="25">
        <f t="shared" si="3"/>
        <v>379400</v>
      </c>
      <c r="M18" s="26">
        <f t="shared" si="0"/>
        <v>208948</v>
      </c>
      <c r="N18" s="26">
        <f t="shared" si="1"/>
        <v>79.30602006688963</v>
      </c>
      <c r="O18" s="26">
        <f t="shared" si="2"/>
        <v>43.676421404682273</v>
      </c>
    </row>
    <row r="19" spans="1:15" x14ac:dyDescent="0.3">
      <c r="A19" s="24">
        <v>12</v>
      </c>
      <c r="B19" s="23" t="s">
        <v>85</v>
      </c>
      <c r="C19" s="24">
        <v>1</v>
      </c>
      <c r="D19" s="24">
        <v>1</v>
      </c>
      <c r="E19" s="25">
        <v>1400000</v>
      </c>
      <c r="F19" s="25">
        <v>349998</v>
      </c>
      <c r="G19" s="26">
        <v>397840.55</v>
      </c>
      <c r="H19" s="26">
        <v>349998</v>
      </c>
      <c r="I19" s="26">
        <v>323746.58</v>
      </c>
      <c r="J19" s="26">
        <v>233332</v>
      </c>
      <c r="K19" s="26">
        <v>409787.71</v>
      </c>
      <c r="L19" s="25">
        <f t="shared" si="3"/>
        <v>933328</v>
      </c>
      <c r="M19" s="26">
        <f t="shared" si="0"/>
        <v>1131374.8400000001</v>
      </c>
      <c r="N19" s="26">
        <f t="shared" si="1"/>
        <v>66.666285714285721</v>
      </c>
      <c r="O19" s="26">
        <f t="shared" si="2"/>
        <v>80.812488571428588</v>
      </c>
    </row>
    <row r="20" spans="1:15" s="13" customFormat="1" x14ac:dyDescent="0.3">
      <c r="A20" s="15">
        <v>1</v>
      </c>
      <c r="B20" s="16" t="s">
        <v>11</v>
      </c>
      <c r="C20" s="15">
        <v>18</v>
      </c>
      <c r="D20" s="15">
        <v>11</v>
      </c>
      <c r="E20" s="17">
        <v>1501830</v>
      </c>
      <c r="F20" s="17">
        <v>453411</v>
      </c>
      <c r="G20" s="18">
        <v>147487.12</v>
      </c>
      <c r="H20" s="18">
        <v>144051</v>
      </c>
      <c r="I20" s="18">
        <v>322501.28999999998</v>
      </c>
      <c r="J20" s="18">
        <v>68234</v>
      </c>
      <c r="K20" s="18">
        <v>96256.98000000001</v>
      </c>
      <c r="L20" s="17">
        <f t="shared" si="3"/>
        <v>665696</v>
      </c>
      <c r="M20" s="18">
        <f t="shared" si="0"/>
        <v>566245.39</v>
      </c>
      <c r="N20" s="18">
        <f t="shared" si="1"/>
        <v>44.325656032973107</v>
      </c>
      <c r="O20" s="18">
        <f t="shared" si="2"/>
        <v>37.703694159791723</v>
      </c>
    </row>
    <row r="21" spans="1:15" x14ac:dyDescent="0.3">
      <c r="A21" s="20">
        <v>1</v>
      </c>
      <c r="B21" s="19" t="s">
        <v>6</v>
      </c>
      <c r="C21" s="20">
        <v>2</v>
      </c>
      <c r="D21" s="20">
        <v>2</v>
      </c>
      <c r="E21" s="21">
        <v>548800</v>
      </c>
      <c r="F21" s="21">
        <v>153451</v>
      </c>
      <c r="G21" s="22">
        <v>76343.12</v>
      </c>
      <c r="H21" s="22">
        <v>103451</v>
      </c>
      <c r="I21" s="22">
        <v>192595.09</v>
      </c>
      <c r="J21" s="22">
        <v>45634</v>
      </c>
      <c r="K21" s="22">
        <v>39298.979999999996</v>
      </c>
      <c r="L21" s="21">
        <f t="shared" si="3"/>
        <v>302536</v>
      </c>
      <c r="M21" s="22">
        <f t="shared" si="0"/>
        <v>308237.18999999994</v>
      </c>
      <c r="N21" s="22">
        <f t="shared" si="1"/>
        <v>55.126822157434404</v>
      </c>
      <c r="O21" s="22">
        <f t="shared" si="2"/>
        <v>56.16566873177841</v>
      </c>
    </row>
    <row r="22" spans="1:15" x14ac:dyDescent="0.3">
      <c r="A22" s="24">
        <v>2</v>
      </c>
      <c r="B22" s="23" t="s">
        <v>116</v>
      </c>
      <c r="C22" s="24">
        <v>5</v>
      </c>
      <c r="D22" s="24">
        <v>2</v>
      </c>
      <c r="E22" s="25">
        <v>181750</v>
      </c>
      <c r="F22" s="25">
        <v>56060</v>
      </c>
      <c r="G22" s="26">
        <v>4922</v>
      </c>
      <c r="H22" s="26">
        <v>0</v>
      </c>
      <c r="I22" s="26">
        <v>14400</v>
      </c>
      <c r="J22" s="26">
        <v>9600</v>
      </c>
      <c r="K22" s="26">
        <v>0</v>
      </c>
      <c r="L22" s="25">
        <f t="shared" si="3"/>
        <v>65660</v>
      </c>
      <c r="M22" s="26">
        <f t="shared" si="0"/>
        <v>19322</v>
      </c>
      <c r="N22" s="26">
        <f t="shared" si="1"/>
        <v>36.126547455295736</v>
      </c>
      <c r="O22" s="26">
        <f t="shared" si="2"/>
        <v>10.631086657496562</v>
      </c>
    </row>
    <row r="23" spans="1:15" x14ac:dyDescent="0.3">
      <c r="A23" s="24">
        <v>3</v>
      </c>
      <c r="B23" s="23" t="s">
        <v>104</v>
      </c>
      <c r="C23" s="24">
        <v>3</v>
      </c>
      <c r="D23" s="24">
        <v>1</v>
      </c>
      <c r="E23" s="25">
        <v>178780</v>
      </c>
      <c r="F23" s="25">
        <v>10000</v>
      </c>
      <c r="G23" s="26">
        <v>0</v>
      </c>
      <c r="H23" s="26">
        <v>20000</v>
      </c>
      <c r="I23" s="26">
        <v>5430</v>
      </c>
      <c r="J23" s="26">
        <v>0</v>
      </c>
      <c r="K23" s="26">
        <v>4430</v>
      </c>
      <c r="L23" s="25">
        <f t="shared" si="3"/>
        <v>30000</v>
      </c>
      <c r="M23" s="26">
        <f t="shared" si="0"/>
        <v>9860</v>
      </c>
      <c r="N23" s="26">
        <f t="shared" si="1"/>
        <v>16.78040049222508</v>
      </c>
      <c r="O23" s="26">
        <f t="shared" si="2"/>
        <v>5.5151582951113101</v>
      </c>
    </row>
    <row r="24" spans="1:15" x14ac:dyDescent="0.3">
      <c r="A24" s="24">
        <v>4</v>
      </c>
      <c r="B24" s="23" t="s">
        <v>105</v>
      </c>
      <c r="C24" s="24">
        <v>5</v>
      </c>
      <c r="D24" s="24">
        <v>5</v>
      </c>
      <c r="E24" s="25">
        <v>292500</v>
      </c>
      <c r="F24" s="25">
        <v>233900</v>
      </c>
      <c r="G24" s="26">
        <v>66222</v>
      </c>
      <c r="H24" s="26">
        <v>20600</v>
      </c>
      <c r="I24" s="26">
        <v>50076.2</v>
      </c>
      <c r="J24" s="26">
        <v>3000</v>
      </c>
      <c r="K24" s="26">
        <v>52528</v>
      </c>
      <c r="L24" s="25">
        <f t="shared" si="3"/>
        <v>257500</v>
      </c>
      <c r="M24" s="26">
        <f t="shared" si="0"/>
        <v>168826.2</v>
      </c>
      <c r="N24" s="26">
        <f t="shared" si="1"/>
        <v>88.034188034188034</v>
      </c>
      <c r="O24" s="26">
        <f t="shared" si="2"/>
        <v>57.718358974358978</v>
      </c>
    </row>
    <row r="25" spans="1:15" x14ac:dyDescent="0.3">
      <c r="A25" s="28">
        <v>5</v>
      </c>
      <c r="B25" s="27" t="s">
        <v>106</v>
      </c>
      <c r="C25" s="28">
        <v>3</v>
      </c>
      <c r="D25" s="28">
        <v>1</v>
      </c>
      <c r="E25" s="29">
        <v>300000</v>
      </c>
      <c r="F25" s="29">
        <v>0</v>
      </c>
      <c r="G25" s="30">
        <v>0</v>
      </c>
      <c r="H25" s="30">
        <v>0</v>
      </c>
      <c r="I25" s="30">
        <v>60000</v>
      </c>
      <c r="J25" s="30">
        <v>10000</v>
      </c>
      <c r="K25" s="30">
        <v>0</v>
      </c>
      <c r="L25" s="29">
        <f t="shared" si="3"/>
        <v>10000</v>
      </c>
      <c r="M25" s="30">
        <f t="shared" si="0"/>
        <v>60000</v>
      </c>
      <c r="N25" s="30">
        <f t="shared" si="1"/>
        <v>3.3333333333333335</v>
      </c>
      <c r="O25" s="30">
        <f t="shared" si="2"/>
        <v>20</v>
      </c>
    </row>
    <row r="26" spans="1:15" s="13" customFormat="1" x14ac:dyDescent="0.3">
      <c r="A26" s="15">
        <v>1</v>
      </c>
      <c r="B26" s="16" t="s">
        <v>12</v>
      </c>
      <c r="C26" s="15">
        <v>26</v>
      </c>
      <c r="D26" s="15">
        <v>18</v>
      </c>
      <c r="E26" s="17">
        <v>6816340</v>
      </c>
      <c r="F26" s="17">
        <v>2022485</v>
      </c>
      <c r="G26" s="18">
        <v>1204348.06</v>
      </c>
      <c r="H26" s="18">
        <v>1440435</v>
      </c>
      <c r="I26" s="18">
        <v>1514881.04</v>
      </c>
      <c r="J26" s="18">
        <v>848535</v>
      </c>
      <c r="K26" s="18">
        <v>165605.57</v>
      </c>
      <c r="L26" s="17">
        <f t="shared" si="3"/>
        <v>4311455</v>
      </c>
      <c r="M26" s="18">
        <f t="shared" si="0"/>
        <v>2884834.67</v>
      </c>
      <c r="N26" s="18">
        <f t="shared" si="1"/>
        <v>63.251759742031645</v>
      </c>
      <c r="O26" s="18">
        <f t="shared" si="2"/>
        <v>42.322341168427634</v>
      </c>
    </row>
    <row r="27" spans="1:15" x14ac:dyDescent="0.3">
      <c r="A27" s="20">
        <v>1</v>
      </c>
      <c r="B27" s="19" t="s">
        <v>6</v>
      </c>
      <c r="C27" s="20">
        <v>3</v>
      </c>
      <c r="D27" s="20">
        <v>3</v>
      </c>
      <c r="E27" s="21">
        <v>1751115</v>
      </c>
      <c r="F27" s="21">
        <v>410575</v>
      </c>
      <c r="G27" s="22">
        <v>291515.28000000003</v>
      </c>
      <c r="H27" s="22">
        <v>380625</v>
      </c>
      <c r="I27" s="22">
        <v>405326.25</v>
      </c>
      <c r="J27" s="22">
        <v>431295</v>
      </c>
      <c r="K27" s="22">
        <v>32589.579999999998</v>
      </c>
      <c r="L27" s="21">
        <f t="shared" si="3"/>
        <v>1222495</v>
      </c>
      <c r="M27" s="22">
        <f t="shared" si="0"/>
        <v>729431.11</v>
      </c>
      <c r="N27" s="22">
        <f t="shared" si="1"/>
        <v>69.812376685711669</v>
      </c>
      <c r="O27" s="22">
        <f t="shared" si="2"/>
        <v>41.655237377328163</v>
      </c>
    </row>
    <row r="28" spans="1:15" x14ac:dyDescent="0.3">
      <c r="A28" s="24">
        <v>2</v>
      </c>
      <c r="B28" s="23" t="s">
        <v>107</v>
      </c>
      <c r="C28" s="24">
        <v>11</v>
      </c>
      <c r="D28" s="24">
        <v>6</v>
      </c>
      <c r="E28" s="25">
        <v>1860200</v>
      </c>
      <c r="F28" s="25">
        <v>1146900</v>
      </c>
      <c r="G28" s="26">
        <v>585812</v>
      </c>
      <c r="H28" s="26">
        <v>426300</v>
      </c>
      <c r="I28" s="26">
        <v>706399</v>
      </c>
      <c r="J28" s="26">
        <v>37000</v>
      </c>
      <c r="K28" s="26">
        <v>76845</v>
      </c>
      <c r="L28" s="25">
        <f t="shared" si="3"/>
        <v>1610200</v>
      </c>
      <c r="M28" s="26">
        <f t="shared" si="0"/>
        <v>1369056</v>
      </c>
      <c r="N28" s="26">
        <f t="shared" si="1"/>
        <v>86.560584883345882</v>
      </c>
      <c r="O28" s="26">
        <f t="shared" si="2"/>
        <v>73.597247607784112</v>
      </c>
    </row>
    <row r="29" spans="1:15" x14ac:dyDescent="0.3">
      <c r="A29" s="24">
        <v>3</v>
      </c>
      <c r="B29" s="23" t="s">
        <v>117</v>
      </c>
      <c r="C29" s="24">
        <v>4</v>
      </c>
      <c r="D29" s="24">
        <v>3</v>
      </c>
      <c r="E29" s="25">
        <v>75000</v>
      </c>
      <c r="F29" s="25">
        <v>3000</v>
      </c>
      <c r="G29" s="26">
        <v>0</v>
      </c>
      <c r="H29" s="26">
        <v>57000</v>
      </c>
      <c r="I29" s="26">
        <v>1200</v>
      </c>
      <c r="J29" s="26">
        <v>0</v>
      </c>
      <c r="K29" s="26">
        <v>24260</v>
      </c>
      <c r="L29" s="25">
        <f t="shared" si="3"/>
        <v>60000</v>
      </c>
      <c r="M29" s="26">
        <f t="shared" si="0"/>
        <v>25460</v>
      </c>
      <c r="N29" s="26">
        <f t="shared" si="1"/>
        <v>80</v>
      </c>
      <c r="O29" s="26">
        <f t="shared" si="2"/>
        <v>33.946666666666665</v>
      </c>
    </row>
    <row r="30" spans="1:15" x14ac:dyDescent="0.3">
      <c r="A30" s="24">
        <v>4</v>
      </c>
      <c r="B30" s="23" t="s">
        <v>118</v>
      </c>
      <c r="C30" s="24">
        <v>1</v>
      </c>
      <c r="D30" s="24">
        <v>0</v>
      </c>
      <c r="E30" s="25">
        <v>1000000</v>
      </c>
      <c r="F30" s="25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>
        <f t="shared" si="3"/>
        <v>0</v>
      </c>
      <c r="M30" s="26">
        <f t="shared" si="0"/>
        <v>0</v>
      </c>
      <c r="N30" s="26">
        <f t="shared" si="1"/>
        <v>0</v>
      </c>
      <c r="O30" s="26">
        <f t="shared" si="2"/>
        <v>0</v>
      </c>
    </row>
    <row r="31" spans="1:15" x14ac:dyDescent="0.3">
      <c r="A31" s="24">
        <v>5</v>
      </c>
      <c r="B31" s="23" t="s">
        <v>86</v>
      </c>
      <c r="C31" s="24">
        <v>2</v>
      </c>
      <c r="D31" s="24">
        <v>1</v>
      </c>
      <c r="E31" s="25">
        <v>153000</v>
      </c>
      <c r="F31" s="25">
        <v>0</v>
      </c>
      <c r="G31" s="26">
        <v>0</v>
      </c>
      <c r="H31" s="26">
        <v>42600</v>
      </c>
      <c r="I31" s="26">
        <v>42600</v>
      </c>
      <c r="J31" s="26">
        <v>0</v>
      </c>
      <c r="K31" s="26">
        <v>0</v>
      </c>
      <c r="L31" s="25">
        <f t="shared" si="3"/>
        <v>42600</v>
      </c>
      <c r="M31" s="26">
        <f t="shared" si="0"/>
        <v>42600</v>
      </c>
      <c r="N31" s="26">
        <f t="shared" si="1"/>
        <v>27.843137254901961</v>
      </c>
      <c r="O31" s="26">
        <f t="shared" si="2"/>
        <v>27.843137254901961</v>
      </c>
    </row>
    <row r="32" spans="1:15" x14ac:dyDescent="0.3">
      <c r="A32" s="24">
        <v>6</v>
      </c>
      <c r="B32" s="23" t="s">
        <v>87</v>
      </c>
      <c r="C32" s="24">
        <v>4</v>
      </c>
      <c r="D32" s="24">
        <v>4</v>
      </c>
      <c r="E32" s="25">
        <v>733085</v>
      </c>
      <c r="F32" s="25">
        <v>167250</v>
      </c>
      <c r="G32" s="26">
        <v>68582.78</v>
      </c>
      <c r="H32" s="26">
        <v>244150</v>
      </c>
      <c r="I32" s="26">
        <v>158273.79</v>
      </c>
      <c r="J32" s="26">
        <v>98900</v>
      </c>
      <c r="K32" s="26">
        <v>31910.99</v>
      </c>
      <c r="L32" s="25">
        <f t="shared" si="3"/>
        <v>510300</v>
      </c>
      <c r="M32" s="26">
        <f t="shared" si="0"/>
        <v>258767.56</v>
      </c>
      <c r="N32" s="26">
        <f t="shared" si="1"/>
        <v>69.609936091994783</v>
      </c>
      <c r="O32" s="26">
        <f t="shared" si="2"/>
        <v>35.298438789499173</v>
      </c>
    </row>
    <row r="33" spans="1:15" x14ac:dyDescent="0.3">
      <c r="A33" s="28">
        <v>7</v>
      </c>
      <c r="B33" s="27" t="s">
        <v>119</v>
      </c>
      <c r="C33" s="28">
        <v>1</v>
      </c>
      <c r="D33" s="28">
        <v>1</v>
      </c>
      <c r="E33" s="29">
        <v>1243940</v>
      </c>
      <c r="F33" s="29">
        <v>294760</v>
      </c>
      <c r="G33" s="30">
        <v>258438</v>
      </c>
      <c r="H33" s="30">
        <v>289760</v>
      </c>
      <c r="I33" s="30">
        <v>201082</v>
      </c>
      <c r="J33" s="30">
        <v>281340</v>
      </c>
      <c r="K33" s="30">
        <v>0</v>
      </c>
      <c r="L33" s="29">
        <f t="shared" si="3"/>
        <v>865860</v>
      </c>
      <c r="M33" s="30">
        <f t="shared" si="0"/>
        <v>459520</v>
      </c>
      <c r="N33" s="30">
        <f t="shared" si="1"/>
        <v>69.60625110535878</v>
      </c>
      <c r="O33" s="30">
        <f t="shared" si="2"/>
        <v>36.940688457642651</v>
      </c>
    </row>
    <row r="34" spans="1:15" s="13" customFormat="1" x14ac:dyDescent="0.3">
      <c r="A34" s="15">
        <v>1</v>
      </c>
      <c r="B34" s="16" t="s">
        <v>13</v>
      </c>
      <c r="C34" s="15">
        <v>49</v>
      </c>
      <c r="D34" s="15">
        <v>18</v>
      </c>
      <c r="E34" s="17">
        <v>3576100</v>
      </c>
      <c r="F34" s="17">
        <v>527743</v>
      </c>
      <c r="G34" s="18">
        <v>172190.72</v>
      </c>
      <c r="H34" s="18">
        <v>1534725</v>
      </c>
      <c r="I34" s="18">
        <v>1055874.82</v>
      </c>
      <c r="J34" s="18">
        <v>165188</v>
      </c>
      <c r="K34" s="18">
        <v>220949.66</v>
      </c>
      <c r="L34" s="17">
        <f t="shared" si="3"/>
        <v>2227656</v>
      </c>
      <c r="M34" s="18">
        <f t="shared" si="0"/>
        <v>1449015.2</v>
      </c>
      <c r="N34" s="18">
        <f t="shared" si="1"/>
        <v>62.292888901317077</v>
      </c>
      <c r="O34" s="18">
        <f t="shared" si="2"/>
        <v>40.519426190542767</v>
      </c>
    </row>
    <row r="35" spans="1:15" x14ac:dyDescent="0.3">
      <c r="A35" s="20">
        <v>1</v>
      </c>
      <c r="B35" s="19" t="s">
        <v>6</v>
      </c>
      <c r="C35" s="20">
        <v>4</v>
      </c>
      <c r="D35" s="20">
        <v>3</v>
      </c>
      <c r="E35" s="21">
        <v>2429726</v>
      </c>
      <c r="F35" s="21">
        <v>517430</v>
      </c>
      <c r="G35" s="22">
        <v>150030.72</v>
      </c>
      <c r="H35" s="22">
        <v>867430</v>
      </c>
      <c r="I35" s="22">
        <v>885824.82</v>
      </c>
      <c r="J35" s="22">
        <v>29570</v>
      </c>
      <c r="K35" s="22">
        <v>133973.66</v>
      </c>
      <c r="L35" s="21">
        <f t="shared" si="3"/>
        <v>1414430</v>
      </c>
      <c r="M35" s="22">
        <f t="shared" si="0"/>
        <v>1169829.2</v>
      </c>
      <c r="N35" s="22">
        <f t="shared" si="1"/>
        <v>58.213559882883914</v>
      </c>
      <c r="O35" s="22">
        <f t="shared" si="2"/>
        <v>48.146548211609044</v>
      </c>
    </row>
    <row r="36" spans="1:15" x14ac:dyDescent="0.3">
      <c r="A36" s="24">
        <v>2</v>
      </c>
      <c r="B36" s="23" t="s">
        <v>120</v>
      </c>
      <c r="C36" s="24">
        <v>9</v>
      </c>
      <c r="D36" s="24">
        <v>6</v>
      </c>
      <c r="E36" s="25">
        <v>168000</v>
      </c>
      <c r="F36" s="25">
        <v>0</v>
      </c>
      <c r="G36" s="26">
        <v>0</v>
      </c>
      <c r="H36" s="26">
        <v>148000</v>
      </c>
      <c r="I36" s="26">
        <v>55000</v>
      </c>
      <c r="J36" s="26">
        <v>0</v>
      </c>
      <c r="K36" s="26">
        <v>49250</v>
      </c>
      <c r="L36" s="25">
        <f t="shared" si="3"/>
        <v>148000</v>
      </c>
      <c r="M36" s="26">
        <f t="shared" si="0"/>
        <v>104250</v>
      </c>
      <c r="N36" s="26">
        <f t="shared" si="1"/>
        <v>88.095238095238102</v>
      </c>
      <c r="O36" s="26">
        <f t="shared" si="2"/>
        <v>62.053571428571431</v>
      </c>
    </row>
    <row r="37" spans="1:15" x14ac:dyDescent="0.3">
      <c r="A37" s="24">
        <v>3</v>
      </c>
      <c r="B37" s="23" t="s">
        <v>14</v>
      </c>
      <c r="C37" s="24">
        <v>3</v>
      </c>
      <c r="D37" s="24">
        <v>0</v>
      </c>
      <c r="E37" s="25">
        <v>34860</v>
      </c>
      <c r="F37" s="25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5">
        <f t="shared" si="3"/>
        <v>0</v>
      </c>
      <c r="M37" s="26">
        <f t="shared" si="0"/>
        <v>0</v>
      </c>
      <c r="N37" s="26">
        <f t="shared" si="1"/>
        <v>0</v>
      </c>
      <c r="O37" s="26">
        <f t="shared" si="2"/>
        <v>0</v>
      </c>
    </row>
    <row r="38" spans="1:15" x14ac:dyDescent="0.3">
      <c r="A38" s="24">
        <v>4</v>
      </c>
      <c r="B38" s="23" t="s">
        <v>15</v>
      </c>
      <c r="C38" s="24">
        <v>2</v>
      </c>
      <c r="D38" s="24">
        <v>0</v>
      </c>
      <c r="E38" s="25">
        <v>37170</v>
      </c>
      <c r="F38" s="25">
        <v>0</v>
      </c>
      <c r="G38" s="26">
        <v>0</v>
      </c>
      <c r="H38" s="26">
        <v>0</v>
      </c>
      <c r="I38" s="26">
        <v>0</v>
      </c>
      <c r="J38" s="26">
        <v>25000</v>
      </c>
      <c r="K38" s="26">
        <v>0</v>
      </c>
      <c r="L38" s="25">
        <f t="shared" si="3"/>
        <v>25000</v>
      </c>
      <c r="M38" s="26">
        <f t="shared" si="0"/>
        <v>0</v>
      </c>
      <c r="N38" s="26">
        <f t="shared" si="1"/>
        <v>67.258541834813016</v>
      </c>
      <c r="O38" s="26">
        <f t="shared" si="2"/>
        <v>0</v>
      </c>
    </row>
    <row r="39" spans="1:15" x14ac:dyDescent="0.3">
      <c r="A39" s="24">
        <v>5</v>
      </c>
      <c r="B39" s="23" t="s">
        <v>16</v>
      </c>
      <c r="C39" s="24">
        <v>2</v>
      </c>
      <c r="D39" s="24">
        <v>1</v>
      </c>
      <c r="E39" s="25">
        <v>35385</v>
      </c>
      <c r="F39" s="25">
        <v>0</v>
      </c>
      <c r="G39" s="26">
        <v>20000</v>
      </c>
      <c r="H39" s="26">
        <v>0</v>
      </c>
      <c r="I39" s="26">
        <v>0</v>
      </c>
      <c r="J39" s="26">
        <v>0</v>
      </c>
      <c r="K39" s="26">
        <v>0</v>
      </c>
      <c r="L39" s="25">
        <f t="shared" si="3"/>
        <v>0</v>
      </c>
      <c r="M39" s="26">
        <f t="shared" si="0"/>
        <v>20000</v>
      </c>
      <c r="N39" s="26">
        <f t="shared" si="1"/>
        <v>0</v>
      </c>
      <c r="O39" s="26">
        <f t="shared" si="2"/>
        <v>56.521124770382933</v>
      </c>
    </row>
    <row r="40" spans="1:15" x14ac:dyDescent="0.3">
      <c r="A40" s="24">
        <v>6</v>
      </c>
      <c r="B40" s="23" t="s">
        <v>17</v>
      </c>
      <c r="C40" s="24">
        <v>2</v>
      </c>
      <c r="D40" s="24">
        <v>1</v>
      </c>
      <c r="E40" s="25">
        <v>34965</v>
      </c>
      <c r="F40" s="25">
        <v>0</v>
      </c>
      <c r="G40" s="26">
        <v>2160</v>
      </c>
      <c r="H40" s="26">
        <v>0</v>
      </c>
      <c r="I40" s="26">
        <v>0</v>
      </c>
      <c r="J40" s="26">
        <v>0</v>
      </c>
      <c r="K40" s="26">
        <v>0</v>
      </c>
      <c r="L40" s="25">
        <f t="shared" si="3"/>
        <v>0</v>
      </c>
      <c r="M40" s="26">
        <f t="shared" si="0"/>
        <v>2160</v>
      </c>
      <c r="N40" s="26">
        <f t="shared" si="1"/>
        <v>0</v>
      </c>
      <c r="O40" s="26">
        <f t="shared" si="2"/>
        <v>6.1776061776061777</v>
      </c>
    </row>
    <row r="41" spans="1:15" x14ac:dyDescent="0.3">
      <c r="A41" s="24">
        <v>7</v>
      </c>
      <c r="B41" s="23" t="s">
        <v>18</v>
      </c>
      <c r="C41" s="24">
        <v>2</v>
      </c>
      <c r="D41" s="24">
        <v>0</v>
      </c>
      <c r="E41" s="25">
        <v>36855</v>
      </c>
      <c r="F41" s="25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5">
        <f t="shared" si="3"/>
        <v>0</v>
      </c>
      <c r="M41" s="26">
        <f t="shared" si="0"/>
        <v>0</v>
      </c>
      <c r="N41" s="26">
        <f t="shared" si="1"/>
        <v>0</v>
      </c>
      <c r="O41" s="26">
        <f t="shared" si="2"/>
        <v>0</v>
      </c>
    </row>
    <row r="42" spans="1:15" x14ac:dyDescent="0.3">
      <c r="A42" s="24">
        <v>8</v>
      </c>
      <c r="B42" s="23" t="s">
        <v>19</v>
      </c>
      <c r="C42" s="24">
        <v>1</v>
      </c>
      <c r="D42" s="24">
        <v>0</v>
      </c>
      <c r="E42" s="25">
        <v>39795</v>
      </c>
      <c r="F42" s="25">
        <v>0</v>
      </c>
      <c r="G42" s="26">
        <v>0</v>
      </c>
      <c r="H42" s="26">
        <v>9795</v>
      </c>
      <c r="I42" s="26">
        <v>0</v>
      </c>
      <c r="J42" s="26">
        <v>0</v>
      </c>
      <c r="K42" s="26">
        <v>0</v>
      </c>
      <c r="L42" s="25">
        <f t="shared" si="3"/>
        <v>9795</v>
      </c>
      <c r="M42" s="26">
        <f t="shared" si="0"/>
        <v>0</v>
      </c>
      <c r="N42" s="26">
        <f t="shared" si="1"/>
        <v>24.613644930267622</v>
      </c>
      <c r="O42" s="26">
        <f t="shared" si="2"/>
        <v>0</v>
      </c>
    </row>
    <row r="43" spans="1:15" x14ac:dyDescent="0.3">
      <c r="A43" s="24">
        <v>9</v>
      </c>
      <c r="B43" s="23" t="s">
        <v>20</v>
      </c>
      <c r="C43" s="24">
        <v>3</v>
      </c>
      <c r="D43" s="24">
        <v>0</v>
      </c>
      <c r="E43" s="25">
        <v>50970</v>
      </c>
      <c r="F43" s="25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5">
        <f t="shared" si="3"/>
        <v>0</v>
      </c>
      <c r="M43" s="26">
        <f t="shared" si="0"/>
        <v>0</v>
      </c>
      <c r="N43" s="26">
        <f t="shared" si="1"/>
        <v>0</v>
      </c>
      <c r="O43" s="26">
        <f t="shared" si="2"/>
        <v>0</v>
      </c>
    </row>
    <row r="44" spans="1:15" x14ac:dyDescent="0.3">
      <c r="A44" s="24">
        <v>10</v>
      </c>
      <c r="B44" s="23" t="s">
        <v>21</v>
      </c>
      <c r="C44" s="24">
        <v>2</v>
      </c>
      <c r="D44" s="24">
        <v>1</v>
      </c>
      <c r="E44" s="25">
        <v>16380</v>
      </c>
      <c r="F44" s="25">
        <v>5000</v>
      </c>
      <c r="G44" s="26">
        <v>0</v>
      </c>
      <c r="H44" s="26">
        <v>0</v>
      </c>
      <c r="I44" s="26">
        <v>0</v>
      </c>
      <c r="J44" s="26">
        <v>0</v>
      </c>
      <c r="K44" s="26">
        <v>5000</v>
      </c>
      <c r="L44" s="25">
        <f t="shared" si="3"/>
        <v>5000</v>
      </c>
      <c r="M44" s="26">
        <f t="shared" si="0"/>
        <v>5000</v>
      </c>
      <c r="N44" s="26">
        <f t="shared" si="1"/>
        <v>30.525030525030527</v>
      </c>
      <c r="O44" s="26">
        <f t="shared" si="2"/>
        <v>30.525030525030527</v>
      </c>
    </row>
    <row r="45" spans="1:15" x14ac:dyDescent="0.3">
      <c r="A45" s="24">
        <v>11</v>
      </c>
      <c r="B45" s="23" t="s">
        <v>22</v>
      </c>
      <c r="C45" s="24">
        <v>3</v>
      </c>
      <c r="D45" s="24">
        <v>0</v>
      </c>
      <c r="E45" s="25">
        <v>33915</v>
      </c>
      <c r="F45" s="25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5">
        <f t="shared" si="3"/>
        <v>0</v>
      </c>
      <c r="M45" s="26">
        <f t="shared" si="0"/>
        <v>0</v>
      </c>
      <c r="N45" s="26">
        <f t="shared" si="1"/>
        <v>0</v>
      </c>
      <c r="O45" s="26">
        <f t="shared" si="2"/>
        <v>0</v>
      </c>
    </row>
    <row r="46" spans="1:15" x14ac:dyDescent="0.3">
      <c r="A46" s="24">
        <v>12</v>
      </c>
      <c r="B46" s="23" t="s">
        <v>28</v>
      </c>
      <c r="C46" s="24">
        <v>1</v>
      </c>
      <c r="D46" s="24">
        <v>0</v>
      </c>
      <c r="E46" s="25">
        <v>6615</v>
      </c>
      <c r="F46" s="25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5">
        <f t="shared" si="3"/>
        <v>0</v>
      </c>
      <c r="M46" s="26">
        <f t="shared" si="0"/>
        <v>0</v>
      </c>
      <c r="N46" s="26">
        <f t="shared" si="1"/>
        <v>0</v>
      </c>
      <c r="O46" s="26">
        <f t="shared" si="2"/>
        <v>0</v>
      </c>
    </row>
    <row r="47" spans="1:15" x14ac:dyDescent="0.3">
      <c r="A47" s="24">
        <v>13</v>
      </c>
      <c r="B47" s="23" t="s">
        <v>24</v>
      </c>
      <c r="C47" s="24">
        <v>1</v>
      </c>
      <c r="D47" s="24">
        <v>0</v>
      </c>
      <c r="E47" s="25">
        <v>11393</v>
      </c>
      <c r="F47" s="25">
        <v>0</v>
      </c>
      <c r="G47" s="26">
        <v>0</v>
      </c>
      <c r="H47" s="26">
        <v>4500</v>
      </c>
      <c r="I47" s="26">
        <v>0</v>
      </c>
      <c r="J47" s="26">
        <v>0</v>
      </c>
      <c r="K47" s="26">
        <v>0</v>
      </c>
      <c r="L47" s="25">
        <f t="shared" si="3"/>
        <v>4500</v>
      </c>
      <c r="M47" s="26">
        <f t="shared" si="0"/>
        <v>0</v>
      </c>
      <c r="N47" s="26">
        <f t="shared" si="1"/>
        <v>39.49793732993944</v>
      </c>
      <c r="O47" s="26">
        <f t="shared" si="2"/>
        <v>0</v>
      </c>
    </row>
    <row r="48" spans="1:15" x14ac:dyDescent="0.3">
      <c r="A48" s="24">
        <v>14</v>
      </c>
      <c r="B48" s="23" t="s">
        <v>25</v>
      </c>
      <c r="C48" s="24">
        <v>2</v>
      </c>
      <c r="D48" s="24">
        <v>1</v>
      </c>
      <c r="E48" s="25">
        <v>21053</v>
      </c>
      <c r="F48" s="25">
        <v>5313</v>
      </c>
      <c r="G48" s="26">
        <v>0</v>
      </c>
      <c r="H48" s="26">
        <v>0</v>
      </c>
      <c r="I48" s="26">
        <v>0</v>
      </c>
      <c r="J48" s="26">
        <v>7600</v>
      </c>
      <c r="K48" s="26">
        <v>13913</v>
      </c>
      <c r="L48" s="25">
        <f t="shared" si="3"/>
        <v>12913</v>
      </c>
      <c r="M48" s="26">
        <f t="shared" si="0"/>
        <v>13913</v>
      </c>
      <c r="N48" s="26">
        <f t="shared" si="1"/>
        <v>61.335676625659048</v>
      </c>
      <c r="O48" s="26">
        <f t="shared" si="2"/>
        <v>66.08559350211371</v>
      </c>
    </row>
    <row r="49" spans="1:15" x14ac:dyDescent="0.3">
      <c r="A49" s="24">
        <v>15</v>
      </c>
      <c r="B49" s="23" t="s">
        <v>108</v>
      </c>
      <c r="C49" s="24">
        <v>2</v>
      </c>
      <c r="D49" s="24">
        <v>1</v>
      </c>
      <c r="E49" s="25">
        <v>14018</v>
      </c>
      <c r="F49" s="25">
        <v>0</v>
      </c>
      <c r="G49" s="26">
        <v>0</v>
      </c>
      <c r="H49" s="26">
        <v>0</v>
      </c>
      <c r="I49" s="26">
        <v>0</v>
      </c>
      <c r="J49" s="26">
        <v>3018</v>
      </c>
      <c r="K49" s="26">
        <v>3018</v>
      </c>
      <c r="L49" s="25">
        <f t="shared" si="3"/>
        <v>3018</v>
      </c>
      <c r="M49" s="26">
        <f t="shared" si="0"/>
        <v>3018</v>
      </c>
      <c r="N49" s="26">
        <f t="shared" si="1"/>
        <v>21.52946212013126</v>
      </c>
      <c r="O49" s="26">
        <f t="shared" si="2"/>
        <v>21.52946212013126</v>
      </c>
    </row>
    <row r="50" spans="1:15" x14ac:dyDescent="0.3">
      <c r="A50" s="24">
        <v>16</v>
      </c>
      <c r="B50" s="23" t="s">
        <v>109</v>
      </c>
      <c r="C50" s="24">
        <v>5</v>
      </c>
      <c r="D50" s="24">
        <v>1</v>
      </c>
      <c r="E50" s="25">
        <v>255000</v>
      </c>
      <c r="F50" s="25">
        <v>0</v>
      </c>
      <c r="G50" s="26">
        <v>0</v>
      </c>
      <c r="H50" s="26">
        <v>155000</v>
      </c>
      <c r="I50" s="26">
        <v>0</v>
      </c>
      <c r="J50" s="26">
        <v>100000</v>
      </c>
      <c r="K50" s="26">
        <v>15000</v>
      </c>
      <c r="L50" s="25">
        <f t="shared" si="3"/>
        <v>255000</v>
      </c>
      <c r="M50" s="26">
        <f t="shared" si="0"/>
        <v>15000</v>
      </c>
      <c r="N50" s="26">
        <f t="shared" si="1"/>
        <v>100</v>
      </c>
      <c r="O50" s="26">
        <f t="shared" si="2"/>
        <v>5.882352941176471</v>
      </c>
    </row>
    <row r="51" spans="1:15" x14ac:dyDescent="0.3">
      <c r="A51" s="24">
        <v>17</v>
      </c>
      <c r="B51" s="27" t="s">
        <v>121</v>
      </c>
      <c r="C51" s="28">
        <v>5</v>
      </c>
      <c r="D51" s="28">
        <v>3</v>
      </c>
      <c r="E51" s="29">
        <v>350000</v>
      </c>
      <c r="F51" s="29">
        <v>0</v>
      </c>
      <c r="G51" s="30">
        <v>0</v>
      </c>
      <c r="H51" s="30">
        <v>350000</v>
      </c>
      <c r="I51" s="30">
        <v>115050</v>
      </c>
      <c r="J51" s="30">
        <v>0</v>
      </c>
      <c r="K51" s="30">
        <v>795</v>
      </c>
      <c r="L51" s="29">
        <f t="shared" si="3"/>
        <v>350000</v>
      </c>
      <c r="M51" s="30">
        <f t="shared" si="0"/>
        <v>115845</v>
      </c>
      <c r="N51" s="30">
        <f t="shared" si="1"/>
        <v>100</v>
      </c>
      <c r="O51" s="30">
        <f t="shared" si="2"/>
        <v>33.098571428571425</v>
      </c>
    </row>
    <row r="52" spans="1:15" s="13" customFormat="1" x14ac:dyDescent="0.3">
      <c r="A52" s="15">
        <v>1</v>
      </c>
      <c r="B52" s="16" t="s">
        <v>26</v>
      </c>
      <c r="C52" s="15">
        <v>7</v>
      </c>
      <c r="D52" s="15">
        <v>5</v>
      </c>
      <c r="E52" s="17">
        <v>1321600</v>
      </c>
      <c r="F52" s="17">
        <v>417952</v>
      </c>
      <c r="G52" s="18">
        <v>316103.34000000003</v>
      </c>
      <c r="H52" s="18">
        <v>292479</v>
      </c>
      <c r="I52" s="18">
        <v>196772.12</v>
      </c>
      <c r="J52" s="18">
        <v>151070</v>
      </c>
      <c r="K52" s="18">
        <v>31738.98</v>
      </c>
      <c r="L52" s="17">
        <f t="shared" si="3"/>
        <v>861501</v>
      </c>
      <c r="M52" s="18">
        <f t="shared" si="0"/>
        <v>544614.44000000006</v>
      </c>
      <c r="N52" s="18">
        <f t="shared" si="1"/>
        <v>65.186213680387411</v>
      </c>
      <c r="O52" s="18">
        <f t="shared" si="2"/>
        <v>41.208719733656181</v>
      </c>
    </row>
    <row r="53" spans="1:15" x14ac:dyDescent="0.3">
      <c r="A53" s="20">
        <v>1</v>
      </c>
      <c r="B53" s="19" t="s">
        <v>6</v>
      </c>
      <c r="C53" s="20">
        <v>2</v>
      </c>
      <c r="D53" s="20">
        <v>2</v>
      </c>
      <c r="E53" s="21">
        <v>1094640</v>
      </c>
      <c r="F53" s="21">
        <v>284337</v>
      </c>
      <c r="G53" s="22">
        <v>229698.34</v>
      </c>
      <c r="H53" s="22">
        <v>241579</v>
      </c>
      <c r="I53" s="22">
        <v>162446.12</v>
      </c>
      <c r="J53" s="22">
        <v>146070</v>
      </c>
      <c r="K53" s="22">
        <v>13965.21</v>
      </c>
      <c r="L53" s="21">
        <f t="shared" si="3"/>
        <v>671986</v>
      </c>
      <c r="M53" s="22">
        <f t="shared" si="0"/>
        <v>406109.67</v>
      </c>
      <c r="N53" s="22">
        <f t="shared" si="1"/>
        <v>61.38876708324198</v>
      </c>
      <c r="O53" s="22">
        <f t="shared" si="2"/>
        <v>37.099838303003729</v>
      </c>
    </row>
    <row r="54" spans="1:15" x14ac:dyDescent="0.3">
      <c r="A54" s="24">
        <v>2</v>
      </c>
      <c r="B54" s="23" t="s">
        <v>27</v>
      </c>
      <c r="C54" s="24">
        <v>2</v>
      </c>
      <c r="D54" s="24">
        <v>0</v>
      </c>
      <c r="E54" s="25">
        <v>70000</v>
      </c>
      <c r="F54" s="25">
        <v>5000</v>
      </c>
      <c r="G54" s="26">
        <v>0</v>
      </c>
      <c r="H54" s="26">
        <v>5000</v>
      </c>
      <c r="I54" s="26">
        <v>0</v>
      </c>
      <c r="J54" s="26">
        <v>0</v>
      </c>
      <c r="K54" s="26">
        <v>0</v>
      </c>
      <c r="L54" s="25">
        <f t="shared" si="3"/>
        <v>10000</v>
      </c>
      <c r="M54" s="26">
        <f t="shared" si="0"/>
        <v>0</v>
      </c>
      <c r="N54" s="26">
        <f t="shared" si="1"/>
        <v>14.285714285714286</v>
      </c>
      <c r="O54" s="26">
        <f t="shared" si="2"/>
        <v>0</v>
      </c>
    </row>
    <row r="55" spans="1:15" x14ac:dyDescent="0.3">
      <c r="A55" s="24">
        <v>3</v>
      </c>
      <c r="B55" s="23" t="s">
        <v>60</v>
      </c>
      <c r="C55" s="24">
        <v>1</v>
      </c>
      <c r="D55" s="24">
        <v>1</v>
      </c>
      <c r="E55" s="25">
        <v>60000</v>
      </c>
      <c r="F55" s="25">
        <v>20000</v>
      </c>
      <c r="G55" s="26">
        <v>17000</v>
      </c>
      <c r="H55" s="26">
        <v>30000</v>
      </c>
      <c r="I55" s="26">
        <v>21996</v>
      </c>
      <c r="J55" s="26">
        <v>5000</v>
      </c>
      <c r="K55" s="26">
        <v>4440</v>
      </c>
      <c r="L55" s="25">
        <f t="shared" si="3"/>
        <v>55000</v>
      </c>
      <c r="M55" s="26">
        <f t="shared" si="0"/>
        <v>43436</v>
      </c>
      <c r="N55" s="26">
        <f t="shared" si="1"/>
        <v>91.666666666666671</v>
      </c>
      <c r="O55" s="26">
        <f t="shared" si="2"/>
        <v>72.393333333333331</v>
      </c>
    </row>
    <row r="56" spans="1:15" x14ac:dyDescent="0.3">
      <c r="A56" s="24">
        <v>4</v>
      </c>
      <c r="B56" s="23" t="s">
        <v>110</v>
      </c>
      <c r="C56" s="24">
        <v>2</v>
      </c>
      <c r="D56" s="24">
        <v>2</v>
      </c>
      <c r="E56" s="25">
        <v>96960</v>
      </c>
      <c r="F56" s="25">
        <v>108615</v>
      </c>
      <c r="G56" s="26">
        <v>69405</v>
      </c>
      <c r="H56" s="26">
        <v>15900</v>
      </c>
      <c r="I56" s="26">
        <v>12330</v>
      </c>
      <c r="J56" s="26">
        <v>0</v>
      </c>
      <c r="K56" s="26">
        <v>13333.77</v>
      </c>
      <c r="L56" s="25">
        <f t="shared" si="3"/>
        <v>124515</v>
      </c>
      <c r="M56" s="26">
        <f t="shared" si="0"/>
        <v>95068.77</v>
      </c>
      <c r="N56" s="26">
        <f t="shared" si="1"/>
        <v>128.41893564356437</v>
      </c>
      <c r="O56" s="26">
        <f t="shared" si="2"/>
        <v>98.04947400990099</v>
      </c>
    </row>
    <row r="57" spans="1:15" s="13" customFormat="1" x14ac:dyDescent="0.3">
      <c r="A57" s="15">
        <v>1</v>
      </c>
      <c r="B57" s="16" t="s">
        <v>33</v>
      </c>
      <c r="C57" s="15">
        <v>17</v>
      </c>
      <c r="D57" s="15">
        <v>9</v>
      </c>
      <c r="E57" s="17">
        <v>1464200</v>
      </c>
      <c r="F57" s="17">
        <v>360410</v>
      </c>
      <c r="G57" s="18">
        <v>122002.36</v>
      </c>
      <c r="H57" s="18">
        <v>499350</v>
      </c>
      <c r="I57" s="18">
        <v>201305.33</v>
      </c>
      <c r="J57" s="18">
        <v>209880</v>
      </c>
      <c r="K57" s="18">
        <v>151284.63</v>
      </c>
      <c r="L57" s="17">
        <f t="shared" si="3"/>
        <v>1069640</v>
      </c>
      <c r="M57" s="18">
        <f t="shared" si="0"/>
        <v>474592.32</v>
      </c>
      <c r="N57" s="18">
        <f t="shared" si="1"/>
        <v>73.052861630924738</v>
      </c>
      <c r="O57" s="18">
        <f t="shared" si="2"/>
        <v>32.41308018030324</v>
      </c>
    </row>
    <row r="58" spans="1:15" x14ac:dyDescent="0.3">
      <c r="A58" s="20">
        <v>1</v>
      </c>
      <c r="B58" s="19" t="s">
        <v>6</v>
      </c>
      <c r="C58" s="20">
        <v>5</v>
      </c>
      <c r="D58" s="20">
        <v>3</v>
      </c>
      <c r="E58" s="21">
        <v>687100</v>
      </c>
      <c r="F58" s="21">
        <v>211160</v>
      </c>
      <c r="G58" s="22">
        <v>43994.36</v>
      </c>
      <c r="H58" s="22">
        <v>211760</v>
      </c>
      <c r="I58" s="22">
        <v>114410.34</v>
      </c>
      <c r="J58" s="22">
        <v>81840</v>
      </c>
      <c r="K58" s="22">
        <v>22820.25</v>
      </c>
      <c r="L58" s="21">
        <f t="shared" si="3"/>
        <v>504760</v>
      </c>
      <c r="M58" s="22">
        <f t="shared" si="0"/>
        <v>181224.95</v>
      </c>
      <c r="N58" s="22">
        <f t="shared" si="1"/>
        <v>73.462378110900886</v>
      </c>
      <c r="O58" s="22">
        <f t="shared" si="2"/>
        <v>26.375338378693058</v>
      </c>
    </row>
    <row r="59" spans="1:15" x14ac:dyDescent="0.3">
      <c r="A59" s="24">
        <v>2</v>
      </c>
      <c r="B59" s="23" t="s">
        <v>27</v>
      </c>
      <c r="C59" s="24">
        <v>3</v>
      </c>
      <c r="D59" s="24">
        <v>1</v>
      </c>
      <c r="E59" s="25">
        <v>230000</v>
      </c>
      <c r="F59" s="25">
        <v>27250</v>
      </c>
      <c r="G59" s="26">
        <v>0</v>
      </c>
      <c r="H59" s="26">
        <v>103250</v>
      </c>
      <c r="I59" s="26">
        <v>40720.99</v>
      </c>
      <c r="J59" s="26">
        <v>69500</v>
      </c>
      <c r="K59" s="26">
        <v>2877</v>
      </c>
      <c r="L59" s="25">
        <f t="shared" si="3"/>
        <v>200000</v>
      </c>
      <c r="M59" s="26">
        <f t="shared" si="0"/>
        <v>43597.99</v>
      </c>
      <c r="N59" s="26">
        <f t="shared" si="1"/>
        <v>86.956521739130437</v>
      </c>
      <c r="O59" s="26">
        <f t="shared" si="2"/>
        <v>18.955647826086956</v>
      </c>
    </row>
    <row r="60" spans="1:15" x14ac:dyDescent="0.3">
      <c r="A60" s="24">
        <v>3</v>
      </c>
      <c r="B60" s="23" t="s">
        <v>60</v>
      </c>
      <c r="C60" s="24">
        <v>1</v>
      </c>
      <c r="D60" s="24">
        <v>1</v>
      </c>
      <c r="E60" s="25">
        <v>60000</v>
      </c>
      <c r="F60" s="25">
        <v>11000</v>
      </c>
      <c r="G60" s="26">
        <v>9000</v>
      </c>
      <c r="H60" s="26">
        <v>0</v>
      </c>
      <c r="I60" s="26">
        <v>0</v>
      </c>
      <c r="J60" s="26">
        <v>0</v>
      </c>
      <c r="K60" s="26">
        <v>108</v>
      </c>
      <c r="L60" s="25">
        <f t="shared" si="3"/>
        <v>11000</v>
      </c>
      <c r="M60" s="26">
        <f t="shared" si="0"/>
        <v>9108</v>
      </c>
      <c r="N60" s="26">
        <f t="shared" si="1"/>
        <v>18.333333333333332</v>
      </c>
      <c r="O60" s="26">
        <f t="shared" si="2"/>
        <v>15.18</v>
      </c>
    </row>
    <row r="61" spans="1:15" x14ac:dyDescent="0.3">
      <c r="A61" s="24">
        <v>4</v>
      </c>
      <c r="B61" s="23" t="s">
        <v>34</v>
      </c>
      <c r="C61" s="24">
        <v>1</v>
      </c>
      <c r="D61" s="24">
        <v>1</v>
      </c>
      <c r="E61" s="25">
        <v>128000</v>
      </c>
      <c r="F61" s="25">
        <v>61200</v>
      </c>
      <c r="G61" s="26">
        <v>45008</v>
      </c>
      <c r="H61" s="26">
        <v>37340</v>
      </c>
      <c r="I61" s="26">
        <v>39735</v>
      </c>
      <c r="J61" s="26">
        <v>21940</v>
      </c>
      <c r="K61" s="26">
        <v>4359.38</v>
      </c>
      <c r="L61" s="25">
        <f t="shared" si="3"/>
        <v>120480</v>
      </c>
      <c r="M61" s="26">
        <f t="shared" si="0"/>
        <v>89102.38</v>
      </c>
      <c r="N61" s="26">
        <f t="shared" si="1"/>
        <v>94.125</v>
      </c>
      <c r="O61" s="26">
        <f t="shared" si="2"/>
        <v>69.611234374999995</v>
      </c>
    </row>
    <row r="62" spans="1:15" x14ac:dyDescent="0.3">
      <c r="A62" s="24">
        <v>5</v>
      </c>
      <c r="B62" s="23" t="s">
        <v>35</v>
      </c>
      <c r="C62" s="24">
        <v>1</v>
      </c>
      <c r="D62" s="24">
        <v>1</v>
      </c>
      <c r="E62" s="25">
        <v>155800</v>
      </c>
      <c r="F62" s="25">
        <v>30800</v>
      </c>
      <c r="G62" s="26">
        <v>24000</v>
      </c>
      <c r="H62" s="26">
        <v>100000</v>
      </c>
      <c r="I62" s="26">
        <v>6439</v>
      </c>
      <c r="J62" s="26">
        <v>0</v>
      </c>
      <c r="K62" s="26">
        <v>91220</v>
      </c>
      <c r="L62" s="25">
        <f t="shared" si="3"/>
        <v>130800</v>
      </c>
      <c r="M62" s="26">
        <f t="shared" si="0"/>
        <v>121659</v>
      </c>
      <c r="N62" s="26">
        <f t="shared" si="1"/>
        <v>83.953786906290119</v>
      </c>
      <c r="O62" s="26">
        <f t="shared" si="2"/>
        <v>78.086649550706028</v>
      </c>
    </row>
    <row r="63" spans="1:15" x14ac:dyDescent="0.3">
      <c r="A63" s="24">
        <v>6</v>
      </c>
      <c r="B63" s="23" t="s">
        <v>36</v>
      </c>
      <c r="C63" s="24">
        <v>2</v>
      </c>
      <c r="D63" s="24">
        <v>1</v>
      </c>
      <c r="E63" s="25">
        <v>110900</v>
      </c>
      <c r="F63" s="25">
        <v>15000</v>
      </c>
      <c r="G63" s="26">
        <v>0</v>
      </c>
      <c r="H63" s="26">
        <v>35000</v>
      </c>
      <c r="I63" s="26">
        <v>0</v>
      </c>
      <c r="J63" s="26">
        <v>28600</v>
      </c>
      <c r="K63" s="26">
        <v>4250</v>
      </c>
      <c r="L63" s="25">
        <f t="shared" si="3"/>
        <v>78600</v>
      </c>
      <c r="M63" s="26">
        <f t="shared" si="0"/>
        <v>4250</v>
      </c>
      <c r="N63" s="26">
        <f t="shared" si="1"/>
        <v>70.874661857529304</v>
      </c>
      <c r="O63" s="26">
        <f t="shared" si="2"/>
        <v>3.8322813345356175</v>
      </c>
    </row>
    <row r="64" spans="1:15" x14ac:dyDescent="0.3">
      <c r="A64" s="28">
        <v>7</v>
      </c>
      <c r="B64" s="27" t="s">
        <v>24</v>
      </c>
      <c r="C64" s="28">
        <v>4</v>
      </c>
      <c r="D64" s="28">
        <v>1</v>
      </c>
      <c r="E64" s="29">
        <v>92400</v>
      </c>
      <c r="F64" s="29">
        <v>4000</v>
      </c>
      <c r="G64" s="30">
        <v>0</v>
      </c>
      <c r="H64" s="30">
        <v>12000</v>
      </c>
      <c r="I64" s="30">
        <v>0</v>
      </c>
      <c r="J64" s="30">
        <v>8000</v>
      </c>
      <c r="K64" s="30">
        <v>25650</v>
      </c>
      <c r="L64" s="29">
        <f t="shared" si="3"/>
        <v>24000</v>
      </c>
      <c r="M64" s="30">
        <f t="shared" si="0"/>
        <v>25650</v>
      </c>
      <c r="N64" s="30">
        <f t="shared" si="1"/>
        <v>25.974025974025974</v>
      </c>
      <c r="O64" s="30">
        <f t="shared" si="2"/>
        <v>27.759740259740258</v>
      </c>
    </row>
    <row r="65" spans="1:15" s="13" customFormat="1" x14ac:dyDescent="0.3">
      <c r="A65" s="15">
        <v>1</v>
      </c>
      <c r="B65" s="16" t="s">
        <v>37</v>
      </c>
      <c r="C65" s="15">
        <v>40</v>
      </c>
      <c r="D65" s="15">
        <v>25</v>
      </c>
      <c r="E65" s="17">
        <v>16684928</v>
      </c>
      <c r="F65" s="17">
        <v>2615517</v>
      </c>
      <c r="G65" s="18">
        <v>1432944.16</v>
      </c>
      <c r="H65" s="18">
        <v>3704162</v>
      </c>
      <c r="I65" s="18">
        <v>2925064.18</v>
      </c>
      <c r="J65" s="18">
        <v>2469042</v>
      </c>
      <c r="K65" s="18">
        <v>1649313.02</v>
      </c>
      <c r="L65" s="17">
        <f t="shared" si="3"/>
        <v>8788721</v>
      </c>
      <c r="M65" s="18">
        <f>SUM(G65,I65,K65)</f>
        <v>6007321.3599999994</v>
      </c>
      <c r="N65" s="18">
        <f>(L65*100)/E65</f>
        <v>52.674611481691741</v>
      </c>
      <c r="O65" s="18">
        <f>(M65*100)/E65</f>
        <v>36.004478772698327</v>
      </c>
    </row>
    <row r="66" spans="1:15" x14ac:dyDescent="0.3">
      <c r="A66" s="20">
        <v>1</v>
      </c>
      <c r="B66" s="19" t="s">
        <v>6</v>
      </c>
      <c r="C66" s="20">
        <v>8</v>
      </c>
      <c r="D66" s="20">
        <v>6</v>
      </c>
      <c r="E66" s="21">
        <v>1922768</v>
      </c>
      <c r="F66" s="21">
        <v>308364</v>
      </c>
      <c r="G66" s="22">
        <v>236996.6</v>
      </c>
      <c r="H66" s="22">
        <v>506954</v>
      </c>
      <c r="I66" s="22">
        <v>371251.24</v>
      </c>
      <c r="J66" s="22">
        <v>231626</v>
      </c>
      <c r="K66" s="22">
        <v>184695.36</v>
      </c>
      <c r="L66" s="21">
        <f t="shared" si="3"/>
        <v>1046944</v>
      </c>
      <c r="M66" s="22">
        <f t="shared" si="0"/>
        <v>792943.2</v>
      </c>
      <c r="N66" s="22">
        <f t="shared" si="1"/>
        <v>54.449834821465721</v>
      </c>
      <c r="O66" s="22">
        <f t="shared" si="2"/>
        <v>41.239671140772053</v>
      </c>
    </row>
    <row r="67" spans="1:15" x14ac:dyDescent="0.3">
      <c r="A67" s="24">
        <v>2</v>
      </c>
      <c r="B67" s="23" t="s">
        <v>88</v>
      </c>
      <c r="C67" s="24">
        <v>2</v>
      </c>
      <c r="D67" s="24">
        <v>1</v>
      </c>
      <c r="E67" s="25">
        <v>2337400</v>
      </c>
      <c r="F67" s="25">
        <v>460170</v>
      </c>
      <c r="G67" s="26">
        <v>402351.77</v>
      </c>
      <c r="H67" s="26">
        <v>451170</v>
      </c>
      <c r="I67" s="26">
        <v>499128.94</v>
      </c>
      <c r="J67" s="26">
        <v>340780</v>
      </c>
      <c r="K67" s="26">
        <v>280202.01</v>
      </c>
      <c r="L67" s="25">
        <f t="shared" si="3"/>
        <v>1252120</v>
      </c>
      <c r="M67" s="26">
        <f t="shared" si="0"/>
        <v>1181682.72</v>
      </c>
      <c r="N67" s="26">
        <f t="shared" si="1"/>
        <v>53.568922734662443</v>
      </c>
      <c r="O67" s="26">
        <f t="shared" si="2"/>
        <v>50.55543424317618</v>
      </c>
    </row>
    <row r="68" spans="1:15" x14ac:dyDescent="0.3">
      <c r="A68" s="24">
        <v>3</v>
      </c>
      <c r="B68" s="23" t="s">
        <v>89</v>
      </c>
      <c r="C68" s="24">
        <v>2</v>
      </c>
      <c r="D68" s="24">
        <v>1</v>
      </c>
      <c r="E68" s="25">
        <v>714850</v>
      </c>
      <c r="F68" s="25">
        <v>157750</v>
      </c>
      <c r="G68" s="26">
        <v>2532.75</v>
      </c>
      <c r="H68" s="26">
        <v>149850</v>
      </c>
      <c r="I68" s="26">
        <v>130507.44</v>
      </c>
      <c r="J68" s="26">
        <v>49830</v>
      </c>
      <c r="K68" s="26">
        <v>91109.6</v>
      </c>
      <c r="L68" s="25">
        <f t="shared" si="3"/>
        <v>357430</v>
      </c>
      <c r="M68" s="26">
        <f t="shared" si="0"/>
        <v>224149.79</v>
      </c>
      <c r="N68" s="26">
        <f t="shared" si="1"/>
        <v>50.000699447436524</v>
      </c>
      <c r="O68" s="26">
        <f t="shared" si="2"/>
        <v>31.356199202629924</v>
      </c>
    </row>
    <row r="69" spans="1:15" x14ac:dyDescent="0.3">
      <c r="A69" s="24">
        <v>4</v>
      </c>
      <c r="B69" s="23" t="s">
        <v>90</v>
      </c>
      <c r="C69" s="24">
        <v>2</v>
      </c>
      <c r="D69" s="24">
        <v>1</v>
      </c>
      <c r="E69" s="25">
        <v>2094960</v>
      </c>
      <c r="F69" s="25">
        <v>408750</v>
      </c>
      <c r="G69" s="26">
        <v>366269.64</v>
      </c>
      <c r="H69" s="26">
        <v>508750</v>
      </c>
      <c r="I69" s="26">
        <v>395156.66</v>
      </c>
      <c r="J69" s="26">
        <v>272500</v>
      </c>
      <c r="K69" s="26">
        <v>316086.15000000002</v>
      </c>
      <c r="L69" s="25">
        <f t="shared" si="3"/>
        <v>1190000</v>
      </c>
      <c r="M69" s="26">
        <f t="shared" si="0"/>
        <v>1077512.4500000002</v>
      </c>
      <c r="N69" s="26">
        <f t="shared" si="1"/>
        <v>56.802993851911253</v>
      </c>
      <c r="O69" s="26">
        <f t="shared" si="2"/>
        <v>51.43355720395617</v>
      </c>
    </row>
    <row r="70" spans="1:15" x14ac:dyDescent="0.3">
      <c r="A70" s="24">
        <v>5</v>
      </c>
      <c r="B70" s="23" t="s">
        <v>91</v>
      </c>
      <c r="C70" s="24">
        <v>2</v>
      </c>
      <c r="D70" s="24">
        <v>1</v>
      </c>
      <c r="E70" s="25">
        <v>1548600</v>
      </c>
      <c r="F70" s="25">
        <v>328880</v>
      </c>
      <c r="G70" s="26">
        <v>0</v>
      </c>
      <c r="H70" s="26">
        <v>418380</v>
      </c>
      <c r="I70" s="26">
        <v>189787.8</v>
      </c>
      <c r="J70" s="26">
        <v>277920</v>
      </c>
      <c r="K70" s="26">
        <v>127778.9</v>
      </c>
      <c r="L70" s="25">
        <f t="shared" si="3"/>
        <v>1025180</v>
      </c>
      <c r="M70" s="26">
        <f t="shared" si="0"/>
        <v>317566.69999999995</v>
      </c>
      <c r="N70" s="26">
        <f t="shared" si="1"/>
        <v>66.200439106289551</v>
      </c>
      <c r="O70" s="26">
        <f t="shared" si="2"/>
        <v>20.506696370915662</v>
      </c>
    </row>
    <row r="71" spans="1:15" x14ac:dyDescent="0.3">
      <c r="A71" s="24">
        <v>6</v>
      </c>
      <c r="B71" s="23" t="s">
        <v>92</v>
      </c>
      <c r="C71" s="24">
        <v>4</v>
      </c>
      <c r="D71" s="24">
        <v>3</v>
      </c>
      <c r="E71" s="25">
        <v>1037620</v>
      </c>
      <c r="F71" s="25">
        <v>202455</v>
      </c>
      <c r="G71" s="26">
        <v>161690.6</v>
      </c>
      <c r="H71" s="26">
        <v>182455</v>
      </c>
      <c r="I71" s="26">
        <v>306141.90000000002</v>
      </c>
      <c r="J71" s="26">
        <v>103110</v>
      </c>
      <c r="K71" s="26">
        <v>55000</v>
      </c>
      <c r="L71" s="25">
        <f t="shared" si="3"/>
        <v>488020</v>
      </c>
      <c r="M71" s="26">
        <f t="shared" si="0"/>
        <v>522832.5</v>
      </c>
      <c r="N71" s="26">
        <f t="shared" si="1"/>
        <v>47.03263237023188</v>
      </c>
      <c r="O71" s="26">
        <f t="shared" si="2"/>
        <v>50.38766600489582</v>
      </c>
    </row>
    <row r="72" spans="1:15" x14ac:dyDescent="0.3">
      <c r="A72" s="24">
        <v>7</v>
      </c>
      <c r="B72" s="23" t="s">
        <v>64</v>
      </c>
      <c r="C72" s="24">
        <v>2</v>
      </c>
      <c r="D72" s="24">
        <v>1</v>
      </c>
      <c r="E72" s="25">
        <v>191980</v>
      </c>
      <c r="F72" s="25">
        <v>58539</v>
      </c>
      <c r="G72" s="26">
        <v>54350.2</v>
      </c>
      <c r="H72" s="26">
        <v>22619</v>
      </c>
      <c r="I72" s="26">
        <v>19774.8</v>
      </c>
      <c r="J72" s="26">
        <v>3106</v>
      </c>
      <c r="K72" s="26">
        <v>0</v>
      </c>
      <c r="L72" s="25">
        <f t="shared" ref="L72:L135" si="4">SUM(F72,H72,J72)</f>
        <v>84264</v>
      </c>
      <c r="M72" s="26">
        <f t="shared" ref="M72:M135" si="5">SUM(G72,I72,K72)</f>
        <v>74125</v>
      </c>
      <c r="N72" s="26">
        <f t="shared" ref="N72:N135" si="6">(L72*100)/E72</f>
        <v>43.892072090842795</v>
      </c>
      <c r="O72" s="26">
        <f t="shared" ref="O72:O135" si="7">(M72*100)/E72</f>
        <v>38.610792790915717</v>
      </c>
    </row>
    <row r="73" spans="1:15" x14ac:dyDescent="0.3">
      <c r="A73" s="24">
        <v>8</v>
      </c>
      <c r="B73" s="23" t="s">
        <v>93</v>
      </c>
      <c r="C73" s="24">
        <v>2</v>
      </c>
      <c r="D73" s="24">
        <v>1</v>
      </c>
      <c r="E73" s="25">
        <v>874350</v>
      </c>
      <c r="F73" s="25">
        <v>160014</v>
      </c>
      <c r="G73" s="26">
        <v>0</v>
      </c>
      <c r="H73" s="26">
        <v>160014</v>
      </c>
      <c r="I73" s="26">
        <v>248200</v>
      </c>
      <c r="J73" s="26">
        <v>106676</v>
      </c>
      <c r="K73" s="26">
        <v>202000</v>
      </c>
      <c r="L73" s="25">
        <f t="shared" si="4"/>
        <v>426704</v>
      </c>
      <c r="M73" s="26">
        <f t="shared" si="5"/>
        <v>450200</v>
      </c>
      <c r="N73" s="26">
        <f t="shared" si="6"/>
        <v>48.802424658317605</v>
      </c>
      <c r="O73" s="26">
        <f t="shared" si="7"/>
        <v>51.489678046548867</v>
      </c>
    </row>
    <row r="74" spans="1:15" x14ac:dyDescent="0.3">
      <c r="A74" s="24">
        <v>9</v>
      </c>
      <c r="B74" s="23" t="s">
        <v>137</v>
      </c>
      <c r="C74" s="24">
        <v>2</v>
      </c>
      <c r="D74" s="24">
        <v>2</v>
      </c>
      <c r="E74" s="25">
        <v>2296800</v>
      </c>
      <c r="F74" s="25">
        <v>0</v>
      </c>
      <c r="G74" s="26">
        <v>0</v>
      </c>
      <c r="H74" s="26">
        <v>481605</v>
      </c>
      <c r="I74" s="26">
        <v>310000</v>
      </c>
      <c r="J74" s="26">
        <v>658554</v>
      </c>
      <c r="K74" s="26">
        <v>185800</v>
      </c>
      <c r="L74" s="25">
        <f t="shared" si="4"/>
        <v>1140159</v>
      </c>
      <c r="M74" s="26">
        <f t="shared" si="5"/>
        <v>495800</v>
      </c>
      <c r="N74" s="26">
        <f t="shared" si="6"/>
        <v>49.641196447230932</v>
      </c>
      <c r="O74" s="26">
        <f t="shared" si="7"/>
        <v>21.586555207244864</v>
      </c>
    </row>
    <row r="75" spans="1:15" x14ac:dyDescent="0.3">
      <c r="A75" s="24">
        <v>10</v>
      </c>
      <c r="B75" s="23" t="s">
        <v>122</v>
      </c>
      <c r="C75" s="24">
        <v>2</v>
      </c>
      <c r="D75" s="24">
        <v>1</v>
      </c>
      <c r="E75" s="25">
        <v>410640</v>
      </c>
      <c r="F75" s="25">
        <v>96025</v>
      </c>
      <c r="G75" s="26">
        <v>9025</v>
      </c>
      <c r="H75" s="26">
        <v>96325</v>
      </c>
      <c r="I75" s="26">
        <v>67450</v>
      </c>
      <c r="J75" s="26">
        <v>64400</v>
      </c>
      <c r="K75" s="26">
        <v>64550</v>
      </c>
      <c r="L75" s="25">
        <f t="shared" si="4"/>
        <v>256750</v>
      </c>
      <c r="M75" s="26">
        <f t="shared" si="5"/>
        <v>141025</v>
      </c>
      <c r="N75" s="26">
        <f t="shared" si="6"/>
        <v>62.524352230664327</v>
      </c>
      <c r="O75" s="26">
        <f t="shared" si="7"/>
        <v>34.342733294369765</v>
      </c>
    </row>
    <row r="76" spans="1:15" x14ac:dyDescent="0.3">
      <c r="A76" s="24">
        <v>11</v>
      </c>
      <c r="B76" s="23" t="s">
        <v>94</v>
      </c>
      <c r="C76" s="24">
        <v>2</v>
      </c>
      <c r="D76" s="24">
        <v>1</v>
      </c>
      <c r="E76" s="25">
        <v>377870</v>
      </c>
      <c r="F76" s="25">
        <v>10500</v>
      </c>
      <c r="G76" s="26">
        <v>7500</v>
      </c>
      <c r="H76" s="26">
        <v>46460</v>
      </c>
      <c r="I76" s="26">
        <v>27680</v>
      </c>
      <c r="J76" s="26">
        <v>34920</v>
      </c>
      <c r="K76" s="26">
        <v>7500</v>
      </c>
      <c r="L76" s="25">
        <f t="shared" si="4"/>
        <v>91880</v>
      </c>
      <c r="M76" s="26">
        <f t="shared" si="5"/>
        <v>42680</v>
      </c>
      <c r="N76" s="26">
        <f t="shared" si="6"/>
        <v>24.315240691243019</v>
      </c>
      <c r="O76" s="26">
        <f t="shared" si="7"/>
        <v>11.294889776907402</v>
      </c>
    </row>
    <row r="77" spans="1:15" x14ac:dyDescent="0.3">
      <c r="A77" s="24">
        <v>12</v>
      </c>
      <c r="B77" s="23" t="s">
        <v>123</v>
      </c>
      <c r="C77" s="24">
        <v>2</v>
      </c>
      <c r="D77" s="24">
        <v>1</v>
      </c>
      <c r="E77" s="25">
        <v>620600</v>
      </c>
      <c r="F77" s="25">
        <v>59000</v>
      </c>
      <c r="G77" s="26">
        <v>0</v>
      </c>
      <c r="H77" s="26">
        <v>178000</v>
      </c>
      <c r="I77" s="26">
        <v>152252</v>
      </c>
      <c r="J77" s="26">
        <v>24000</v>
      </c>
      <c r="K77" s="26">
        <v>0</v>
      </c>
      <c r="L77" s="25">
        <f t="shared" si="4"/>
        <v>261000</v>
      </c>
      <c r="M77" s="26">
        <f t="shared" si="5"/>
        <v>152252</v>
      </c>
      <c r="N77" s="26">
        <f t="shared" si="6"/>
        <v>42.056074766355138</v>
      </c>
      <c r="O77" s="26">
        <f t="shared" si="7"/>
        <v>24.53303254914599</v>
      </c>
    </row>
    <row r="78" spans="1:15" x14ac:dyDescent="0.3">
      <c r="A78" s="24">
        <v>13</v>
      </c>
      <c r="B78" s="23" t="s">
        <v>124</v>
      </c>
      <c r="C78" s="24">
        <v>3</v>
      </c>
      <c r="D78" s="24">
        <v>2</v>
      </c>
      <c r="E78" s="25">
        <v>566370</v>
      </c>
      <c r="F78" s="25">
        <v>74310</v>
      </c>
      <c r="G78" s="26">
        <v>106927.6</v>
      </c>
      <c r="H78" s="26">
        <v>159320</v>
      </c>
      <c r="I78" s="26">
        <v>74982.399999999994</v>
      </c>
      <c r="J78" s="26">
        <v>55480</v>
      </c>
      <c r="K78" s="26">
        <v>64300</v>
      </c>
      <c r="L78" s="25">
        <f t="shared" si="4"/>
        <v>289110</v>
      </c>
      <c r="M78" s="26">
        <f t="shared" si="5"/>
        <v>246210</v>
      </c>
      <c r="N78" s="26">
        <f t="shared" si="6"/>
        <v>51.046135918216009</v>
      </c>
      <c r="O78" s="26">
        <f t="shared" si="7"/>
        <v>43.471582181259599</v>
      </c>
    </row>
    <row r="79" spans="1:15" x14ac:dyDescent="0.3">
      <c r="A79" s="24">
        <v>14</v>
      </c>
      <c r="B79" s="23" t="s">
        <v>95</v>
      </c>
      <c r="C79" s="24">
        <v>3</v>
      </c>
      <c r="D79" s="24">
        <v>2</v>
      </c>
      <c r="E79" s="25">
        <v>1084600</v>
      </c>
      <c r="F79" s="25">
        <v>229260</v>
      </c>
      <c r="G79" s="26">
        <v>32800</v>
      </c>
      <c r="H79" s="26">
        <v>229260</v>
      </c>
      <c r="I79" s="26">
        <v>53251</v>
      </c>
      <c r="J79" s="26">
        <v>199240</v>
      </c>
      <c r="K79" s="26">
        <v>17391</v>
      </c>
      <c r="L79" s="25">
        <f t="shared" si="4"/>
        <v>657760</v>
      </c>
      <c r="M79" s="26">
        <f t="shared" si="5"/>
        <v>103442</v>
      </c>
      <c r="N79" s="26">
        <f t="shared" si="6"/>
        <v>60.645399225520933</v>
      </c>
      <c r="O79" s="26">
        <f t="shared" si="7"/>
        <v>9.537340955190853</v>
      </c>
    </row>
    <row r="80" spans="1:15" x14ac:dyDescent="0.3">
      <c r="A80" s="24">
        <v>15</v>
      </c>
      <c r="B80" s="23" t="s">
        <v>125</v>
      </c>
      <c r="C80" s="24">
        <v>2</v>
      </c>
      <c r="D80" s="24">
        <v>1</v>
      </c>
      <c r="E80" s="25">
        <v>605520</v>
      </c>
      <c r="F80" s="25">
        <v>61500</v>
      </c>
      <c r="G80" s="26">
        <v>52500</v>
      </c>
      <c r="H80" s="26">
        <v>113000</v>
      </c>
      <c r="I80" s="26">
        <v>79500</v>
      </c>
      <c r="J80" s="26">
        <v>46900</v>
      </c>
      <c r="K80" s="26">
        <v>52900</v>
      </c>
      <c r="L80" s="25">
        <f t="shared" si="4"/>
        <v>221400</v>
      </c>
      <c r="M80" s="26">
        <f t="shared" si="5"/>
        <v>184900</v>
      </c>
      <c r="N80" s="26">
        <f t="shared" si="6"/>
        <v>36.563614744351959</v>
      </c>
      <c r="O80" s="26">
        <f t="shared" si="7"/>
        <v>30.535737878187344</v>
      </c>
    </row>
    <row r="81" spans="1:15" s="13" customFormat="1" x14ac:dyDescent="0.3">
      <c r="A81" s="15">
        <v>1</v>
      </c>
      <c r="B81" s="16" t="s">
        <v>38</v>
      </c>
      <c r="C81" s="15">
        <v>57</v>
      </c>
      <c r="D81" s="15">
        <v>33</v>
      </c>
      <c r="E81" s="17">
        <v>3479800</v>
      </c>
      <c r="F81" s="17">
        <v>721690</v>
      </c>
      <c r="G81" s="18">
        <v>423136.03</v>
      </c>
      <c r="H81" s="18">
        <v>1095244</v>
      </c>
      <c r="I81" s="18">
        <v>645882.81000000006</v>
      </c>
      <c r="J81" s="18">
        <v>395755</v>
      </c>
      <c r="K81" s="18">
        <v>327441.98</v>
      </c>
      <c r="L81" s="17">
        <f t="shared" si="4"/>
        <v>2212689</v>
      </c>
      <c r="M81" s="18">
        <f t="shared" si="5"/>
        <v>1396460.82</v>
      </c>
      <c r="N81" s="18">
        <f t="shared" si="6"/>
        <v>63.586671647795853</v>
      </c>
      <c r="O81" s="18">
        <f t="shared" si="7"/>
        <v>40.13049083280648</v>
      </c>
    </row>
    <row r="82" spans="1:15" x14ac:dyDescent="0.3">
      <c r="A82" s="20">
        <v>1</v>
      </c>
      <c r="B82" s="19" t="s">
        <v>6</v>
      </c>
      <c r="C82" s="20">
        <v>1</v>
      </c>
      <c r="D82" s="20">
        <v>1</v>
      </c>
      <c r="E82" s="21">
        <v>1423011</v>
      </c>
      <c r="F82" s="21">
        <v>355670</v>
      </c>
      <c r="G82" s="22">
        <v>218520.69</v>
      </c>
      <c r="H82" s="22">
        <v>375670</v>
      </c>
      <c r="I82" s="22">
        <v>190332.81</v>
      </c>
      <c r="J82" s="22">
        <v>235380</v>
      </c>
      <c r="K82" s="22">
        <v>77841.279999999999</v>
      </c>
      <c r="L82" s="21">
        <f t="shared" si="4"/>
        <v>966720</v>
      </c>
      <c r="M82" s="22">
        <f t="shared" si="5"/>
        <v>486694.78</v>
      </c>
      <c r="N82" s="22">
        <f t="shared" si="6"/>
        <v>67.934822710435824</v>
      </c>
      <c r="O82" s="22">
        <f t="shared" si="7"/>
        <v>34.201758103064556</v>
      </c>
    </row>
    <row r="83" spans="1:15" x14ac:dyDescent="0.3">
      <c r="A83" s="24">
        <v>2</v>
      </c>
      <c r="B83" s="23" t="s">
        <v>27</v>
      </c>
      <c r="C83" s="24">
        <v>4</v>
      </c>
      <c r="D83" s="24">
        <v>1</v>
      </c>
      <c r="E83" s="25">
        <v>200000</v>
      </c>
      <c r="F83" s="25">
        <v>0</v>
      </c>
      <c r="G83" s="26">
        <v>0</v>
      </c>
      <c r="H83" s="26">
        <v>130000</v>
      </c>
      <c r="I83" s="26">
        <v>50000</v>
      </c>
      <c r="J83" s="26">
        <v>0</v>
      </c>
      <c r="K83" s="26">
        <v>0</v>
      </c>
      <c r="L83" s="25">
        <f t="shared" si="4"/>
        <v>130000</v>
      </c>
      <c r="M83" s="26">
        <f t="shared" si="5"/>
        <v>50000</v>
      </c>
      <c r="N83" s="26">
        <f t="shared" si="6"/>
        <v>65</v>
      </c>
      <c r="O83" s="26">
        <f t="shared" si="7"/>
        <v>25</v>
      </c>
    </row>
    <row r="84" spans="1:15" x14ac:dyDescent="0.3">
      <c r="A84" s="24">
        <v>3</v>
      </c>
      <c r="B84" s="23" t="s">
        <v>39</v>
      </c>
      <c r="C84" s="24">
        <v>1</v>
      </c>
      <c r="D84" s="24">
        <v>1</v>
      </c>
      <c r="E84" s="25">
        <v>140303</v>
      </c>
      <c r="F84" s="25">
        <v>41153</v>
      </c>
      <c r="G84" s="26">
        <v>2449.7600000000002</v>
      </c>
      <c r="H84" s="26">
        <v>29230</v>
      </c>
      <c r="I84" s="26">
        <v>62062.98</v>
      </c>
      <c r="J84" s="26">
        <v>7820</v>
      </c>
      <c r="K84" s="26">
        <v>3122.4</v>
      </c>
      <c r="L84" s="25">
        <f t="shared" si="4"/>
        <v>78203</v>
      </c>
      <c r="M84" s="26">
        <f t="shared" si="5"/>
        <v>67635.14</v>
      </c>
      <c r="N84" s="26">
        <f t="shared" si="6"/>
        <v>55.738651347440893</v>
      </c>
      <c r="O84" s="26">
        <f t="shared" si="7"/>
        <v>48.20648168606516</v>
      </c>
    </row>
    <row r="85" spans="1:15" x14ac:dyDescent="0.3">
      <c r="A85" s="24">
        <v>4</v>
      </c>
      <c r="B85" s="23" t="s">
        <v>19</v>
      </c>
      <c r="C85" s="24">
        <v>4</v>
      </c>
      <c r="D85" s="24">
        <v>3</v>
      </c>
      <c r="E85" s="25">
        <v>159225</v>
      </c>
      <c r="F85" s="25">
        <v>600</v>
      </c>
      <c r="G85" s="26">
        <v>37732.339999999997</v>
      </c>
      <c r="H85" s="26">
        <v>37830</v>
      </c>
      <c r="I85" s="26">
        <v>20195.03</v>
      </c>
      <c r="J85" s="26">
        <v>42406</v>
      </c>
      <c r="K85" s="26">
        <v>30310.3</v>
      </c>
      <c r="L85" s="25">
        <f t="shared" si="4"/>
        <v>80836</v>
      </c>
      <c r="M85" s="26">
        <f t="shared" si="5"/>
        <v>88237.67</v>
      </c>
      <c r="N85" s="26">
        <f t="shared" si="6"/>
        <v>50.768409483435391</v>
      </c>
      <c r="O85" s="26">
        <f t="shared" si="7"/>
        <v>55.416969696969694</v>
      </c>
    </row>
    <row r="86" spans="1:15" x14ac:dyDescent="0.3">
      <c r="A86" s="24">
        <v>5</v>
      </c>
      <c r="B86" s="23" t="s">
        <v>40</v>
      </c>
      <c r="C86" s="24">
        <v>5</v>
      </c>
      <c r="D86" s="24">
        <v>4</v>
      </c>
      <c r="E86" s="25">
        <v>161062</v>
      </c>
      <c r="F86" s="25">
        <v>0</v>
      </c>
      <c r="G86" s="26">
        <v>17588</v>
      </c>
      <c r="H86" s="26">
        <v>56094</v>
      </c>
      <c r="I86" s="26">
        <v>59202.5</v>
      </c>
      <c r="J86" s="26">
        <v>37045</v>
      </c>
      <c r="K86" s="26">
        <v>23882</v>
      </c>
      <c r="L86" s="25">
        <f t="shared" si="4"/>
        <v>93139</v>
      </c>
      <c r="M86" s="26">
        <f t="shared" si="5"/>
        <v>100672.5</v>
      </c>
      <c r="N86" s="26">
        <f t="shared" si="6"/>
        <v>57.828041375370972</v>
      </c>
      <c r="O86" s="26">
        <f t="shared" si="7"/>
        <v>62.505432690516699</v>
      </c>
    </row>
    <row r="87" spans="1:15" x14ac:dyDescent="0.3">
      <c r="A87" s="24">
        <v>6</v>
      </c>
      <c r="B87" s="23" t="s">
        <v>41</v>
      </c>
      <c r="C87" s="24">
        <v>8</v>
      </c>
      <c r="D87" s="24">
        <v>4</v>
      </c>
      <c r="E87" s="25">
        <v>446025</v>
      </c>
      <c r="F87" s="25">
        <v>900</v>
      </c>
      <c r="G87" s="26">
        <v>483.85</v>
      </c>
      <c r="H87" s="26">
        <v>193140</v>
      </c>
      <c r="I87" s="26">
        <v>99134.92</v>
      </c>
      <c r="J87" s="26">
        <v>49300</v>
      </c>
      <c r="K87" s="26">
        <v>23361.16</v>
      </c>
      <c r="L87" s="25">
        <f t="shared" si="4"/>
        <v>243340</v>
      </c>
      <c r="M87" s="26">
        <f t="shared" si="5"/>
        <v>122979.93000000001</v>
      </c>
      <c r="N87" s="26">
        <f t="shared" si="6"/>
        <v>54.557479961885548</v>
      </c>
      <c r="O87" s="26">
        <f t="shared" si="7"/>
        <v>27.572429796536067</v>
      </c>
    </row>
    <row r="88" spans="1:15" x14ac:dyDescent="0.3">
      <c r="A88" s="24">
        <v>7</v>
      </c>
      <c r="B88" s="23" t="s">
        <v>42</v>
      </c>
      <c r="C88" s="24">
        <v>2</v>
      </c>
      <c r="D88" s="24">
        <v>1</v>
      </c>
      <c r="E88" s="25">
        <v>57005</v>
      </c>
      <c r="F88" s="25">
        <v>15600</v>
      </c>
      <c r="G88" s="26">
        <v>5535</v>
      </c>
      <c r="H88" s="26">
        <v>19125</v>
      </c>
      <c r="I88" s="26">
        <v>14688.21</v>
      </c>
      <c r="J88" s="26">
        <v>400</v>
      </c>
      <c r="K88" s="26">
        <v>477.22</v>
      </c>
      <c r="L88" s="25">
        <f t="shared" si="4"/>
        <v>35125</v>
      </c>
      <c r="M88" s="26">
        <f t="shared" si="5"/>
        <v>20700.43</v>
      </c>
      <c r="N88" s="26">
        <f t="shared" si="6"/>
        <v>61.617401982282253</v>
      </c>
      <c r="O88" s="26">
        <f t="shared" si="7"/>
        <v>36.313358477326553</v>
      </c>
    </row>
    <row r="89" spans="1:15" x14ac:dyDescent="0.3">
      <c r="A89" s="24">
        <v>8</v>
      </c>
      <c r="B89" s="23" t="s">
        <v>43</v>
      </c>
      <c r="C89" s="24">
        <v>2</v>
      </c>
      <c r="D89" s="24">
        <v>1</v>
      </c>
      <c r="E89" s="25">
        <v>37704</v>
      </c>
      <c r="F89" s="25">
        <v>11880</v>
      </c>
      <c r="G89" s="26">
        <v>0</v>
      </c>
      <c r="H89" s="26">
        <v>0</v>
      </c>
      <c r="I89" s="26">
        <v>11880</v>
      </c>
      <c r="J89" s="26">
        <v>0</v>
      </c>
      <c r="K89" s="26">
        <v>0</v>
      </c>
      <c r="L89" s="25">
        <f t="shared" si="4"/>
        <v>11880</v>
      </c>
      <c r="M89" s="26">
        <f t="shared" si="5"/>
        <v>11880</v>
      </c>
      <c r="N89" s="26">
        <f t="shared" si="6"/>
        <v>31.508593252705282</v>
      </c>
      <c r="O89" s="26">
        <f t="shared" si="7"/>
        <v>31.508593252705282</v>
      </c>
    </row>
    <row r="90" spans="1:15" x14ac:dyDescent="0.3">
      <c r="A90" s="24">
        <v>9</v>
      </c>
      <c r="B90" s="23" t="s">
        <v>44</v>
      </c>
      <c r="C90" s="24">
        <v>6</v>
      </c>
      <c r="D90" s="24">
        <v>3</v>
      </c>
      <c r="E90" s="25">
        <v>173924</v>
      </c>
      <c r="F90" s="25">
        <v>20000</v>
      </c>
      <c r="G90" s="26">
        <v>12000</v>
      </c>
      <c r="H90" s="26">
        <v>84510</v>
      </c>
      <c r="I90" s="26">
        <v>22760</v>
      </c>
      <c r="J90" s="26">
        <v>5904</v>
      </c>
      <c r="K90" s="26">
        <v>60607.32</v>
      </c>
      <c r="L90" s="25">
        <f t="shared" si="4"/>
        <v>110414</v>
      </c>
      <c r="M90" s="26">
        <f t="shared" si="5"/>
        <v>95367.32</v>
      </c>
      <c r="N90" s="26">
        <f t="shared" si="6"/>
        <v>63.4840505048182</v>
      </c>
      <c r="O90" s="26">
        <f t="shared" si="7"/>
        <v>54.832754536464201</v>
      </c>
    </row>
    <row r="91" spans="1:15" x14ac:dyDescent="0.3">
      <c r="A91" s="24">
        <v>10</v>
      </c>
      <c r="B91" s="23" t="s">
        <v>45</v>
      </c>
      <c r="C91" s="24">
        <v>3</v>
      </c>
      <c r="D91" s="24">
        <v>2</v>
      </c>
      <c r="E91" s="25">
        <v>92047</v>
      </c>
      <c r="F91" s="25">
        <v>74981</v>
      </c>
      <c r="G91" s="26">
        <v>0</v>
      </c>
      <c r="H91" s="26">
        <v>0</v>
      </c>
      <c r="I91" s="26">
        <v>33250</v>
      </c>
      <c r="J91" s="26">
        <v>1875</v>
      </c>
      <c r="K91" s="26">
        <v>5000</v>
      </c>
      <c r="L91" s="25">
        <f t="shared" si="4"/>
        <v>76856</v>
      </c>
      <c r="M91" s="26">
        <f t="shared" si="5"/>
        <v>38250</v>
      </c>
      <c r="N91" s="26">
        <f t="shared" si="6"/>
        <v>83.496474627092681</v>
      </c>
      <c r="O91" s="26">
        <f t="shared" si="7"/>
        <v>41.554857844362118</v>
      </c>
    </row>
    <row r="92" spans="1:15" x14ac:dyDescent="0.3">
      <c r="A92" s="24">
        <v>11</v>
      </c>
      <c r="B92" s="23" t="s">
        <v>60</v>
      </c>
      <c r="C92" s="24">
        <v>1</v>
      </c>
      <c r="D92" s="24">
        <v>1</v>
      </c>
      <c r="E92" s="25">
        <v>120000</v>
      </c>
      <c r="F92" s="25">
        <v>20000</v>
      </c>
      <c r="G92" s="26">
        <v>20000</v>
      </c>
      <c r="H92" s="26">
        <v>40000</v>
      </c>
      <c r="I92" s="26">
        <v>20000</v>
      </c>
      <c r="J92" s="26">
        <v>0</v>
      </c>
      <c r="K92" s="26">
        <v>20000</v>
      </c>
      <c r="L92" s="25">
        <f t="shared" si="4"/>
        <v>60000</v>
      </c>
      <c r="M92" s="26">
        <f t="shared" si="5"/>
        <v>60000</v>
      </c>
      <c r="N92" s="26">
        <f t="shared" si="6"/>
        <v>50</v>
      </c>
      <c r="O92" s="26">
        <f t="shared" si="7"/>
        <v>50</v>
      </c>
    </row>
    <row r="93" spans="1:15" x14ac:dyDescent="0.3">
      <c r="A93" s="24">
        <v>12</v>
      </c>
      <c r="B93" s="23" t="s">
        <v>46</v>
      </c>
      <c r="C93" s="24">
        <v>3</v>
      </c>
      <c r="D93" s="24">
        <v>1</v>
      </c>
      <c r="E93" s="25">
        <v>52650</v>
      </c>
      <c r="F93" s="25">
        <v>30000</v>
      </c>
      <c r="G93" s="26">
        <v>22519.5</v>
      </c>
      <c r="H93" s="26">
        <v>0</v>
      </c>
      <c r="I93" s="26">
        <v>0</v>
      </c>
      <c r="J93" s="26">
        <v>8425</v>
      </c>
      <c r="K93" s="26">
        <v>0</v>
      </c>
      <c r="L93" s="25">
        <f t="shared" si="4"/>
        <v>38425</v>
      </c>
      <c r="M93" s="26">
        <f t="shared" si="5"/>
        <v>22519.5</v>
      </c>
      <c r="N93" s="26">
        <f t="shared" si="6"/>
        <v>72.981956315289651</v>
      </c>
      <c r="O93" s="26">
        <f t="shared" si="7"/>
        <v>42.772079772079771</v>
      </c>
    </row>
    <row r="94" spans="1:15" x14ac:dyDescent="0.3">
      <c r="A94" s="24">
        <v>13</v>
      </c>
      <c r="B94" s="23" t="s">
        <v>47</v>
      </c>
      <c r="C94" s="24">
        <v>5</v>
      </c>
      <c r="D94" s="24">
        <v>3</v>
      </c>
      <c r="E94" s="25">
        <v>151998</v>
      </c>
      <c r="F94" s="25">
        <v>14400</v>
      </c>
      <c r="G94" s="26">
        <v>23934.68</v>
      </c>
      <c r="H94" s="26">
        <v>53105</v>
      </c>
      <c r="I94" s="26">
        <v>22840.93</v>
      </c>
      <c r="J94" s="26">
        <v>6600</v>
      </c>
      <c r="K94" s="26">
        <v>8540.84</v>
      </c>
      <c r="L94" s="25">
        <f t="shared" si="4"/>
        <v>74105</v>
      </c>
      <c r="M94" s="26">
        <f t="shared" si="5"/>
        <v>55316.45</v>
      </c>
      <c r="N94" s="26">
        <f t="shared" si="6"/>
        <v>48.753930972775954</v>
      </c>
      <c r="O94" s="26">
        <f t="shared" si="7"/>
        <v>36.392880169475916</v>
      </c>
    </row>
    <row r="95" spans="1:15" x14ac:dyDescent="0.3">
      <c r="A95" s="24">
        <v>14</v>
      </c>
      <c r="B95" s="23" t="s">
        <v>48</v>
      </c>
      <c r="C95" s="24">
        <v>8</v>
      </c>
      <c r="D95" s="24">
        <v>4</v>
      </c>
      <c r="E95" s="25">
        <v>192206</v>
      </c>
      <c r="F95" s="25">
        <v>104506</v>
      </c>
      <c r="G95" s="26">
        <v>34058.71</v>
      </c>
      <c r="H95" s="26">
        <v>50900</v>
      </c>
      <c r="I95" s="26">
        <v>24535.43</v>
      </c>
      <c r="J95" s="26">
        <v>600</v>
      </c>
      <c r="K95" s="26">
        <v>63739.46</v>
      </c>
      <c r="L95" s="25">
        <f t="shared" si="4"/>
        <v>156006</v>
      </c>
      <c r="M95" s="26">
        <f t="shared" si="5"/>
        <v>122333.6</v>
      </c>
      <c r="N95" s="26">
        <f t="shared" si="6"/>
        <v>81.166040602270485</v>
      </c>
      <c r="O95" s="26">
        <f t="shared" si="7"/>
        <v>63.647128601604528</v>
      </c>
    </row>
    <row r="96" spans="1:15" x14ac:dyDescent="0.3">
      <c r="A96" s="28">
        <v>15</v>
      </c>
      <c r="B96" s="27" t="s">
        <v>111</v>
      </c>
      <c r="C96" s="28">
        <v>4</v>
      </c>
      <c r="D96" s="28">
        <v>3</v>
      </c>
      <c r="E96" s="29">
        <v>72640</v>
      </c>
      <c r="F96" s="29">
        <v>32000</v>
      </c>
      <c r="G96" s="30">
        <v>28313.5</v>
      </c>
      <c r="H96" s="30">
        <v>25640</v>
      </c>
      <c r="I96" s="30">
        <v>15000</v>
      </c>
      <c r="J96" s="30">
        <v>0</v>
      </c>
      <c r="K96" s="30">
        <v>10560</v>
      </c>
      <c r="L96" s="29">
        <f t="shared" si="4"/>
        <v>57640</v>
      </c>
      <c r="M96" s="30">
        <f t="shared" si="5"/>
        <v>53873.5</v>
      </c>
      <c r="N96" s="30">
        <f t="shared" si="6"/>
        <v>79.350220264317187</v>
      </c>
      <c r="O96" s="30">
        <f t="shared" si="7"/>
        <v>74.165060572687224</v>
      </c>
    </row>
    <row r="97" spans="1:15" s="13" customFormat="1" x14ac:dyDescent="0.3">
      <c r="A97" s="15">
        <v>1</v>
      </c>
      <c r="B97" s="16" t="s">
        <v>49</v>
      </c>
      <c r="C97" s="15">
        <v>26</v>
      </c>
      <c r="D97" s="15">
        <v>20</v>
      </c>
      <c r="E97" s="17">
        <v>5152900</v>
      </c>
      <c r="F97" s="17">
        <v>1360438</v>
      </c>
      <c r="G97" s="18">
        <v>583757.37</v>
      </c>
      <c r="H97" s="18">
        <v>2027581</v>
      </c>
      <c r="I97" s="18">
        <v>2337429.77</v>
      </c>
      <c r="J97" s="18">
        <v>678448</v>
      </c>
      <c r="K97" s="18">
        <v>273990.43</v>
      </c>
      <c r="L97" s="17">
        <f t="shared" si="4"/>
        <v>4066467</v>
      </c>
      <c r="M97" s="18">
        <f t="shared" si="5"/>
        <v>3195177.5700000003</v>
      </c>
      <c r="N97" s="18">
        <f t="shared" si="6"/>
        <v>78.916086087445905</v>
      </c>
      <c r="O97" s="18">
        <f t="shared" si="7"/>
        <v>62.00736614333676</v>
      </c>
    </row>
    <row r="98" spans="1:15" x14ac:dyDescent="0.3">
      <c r="A98" s="20">
        <v>1</v>
      </c>
      <c r="B98" s="19" t="s">
        <v>6</v>
      </c>
      <c r="C98" s="20">
        <v>8</v>
      </c>
      <c r="D98" s="20">
        <v>5</v>
      </c>
      <c r="E98" s="21">
        <v>2481200</v>
      </c>
      <c r="F98" s="21">
        <v>917900</v>
      </c>
      <c r="G98" s="22">
        <v>184270.37</v>
      </c>
      <c r="H98" s="22">
        <v>805400</v>
      </c>
      <c r="I98" s="22">
        <v>1300483.77</v>
      </c>
      <c r="J98" s="22">
        <v>194200</v>
      </c>
      <c r="K98" s="22">
        <v>80612.429999999993</v>
      </c>
      <c r="L98" s="21">
        <f t="shared" si="4"/>
        <v>1917500</v>
      </c>
      <c r="M98" s="22">
        <f t="shared" si="5"/>
        <v>1565366.57</v>
      </c>
      <c r="N98" s="22">
        <f t="shared" si="6"/>
        <v>77.28115428018701</v>
      </c>
      <c r="O98" s="22">
        <f t="shared" si="7"/>
        <v>63.089092777688215</v>
      </c>
    </row>
    <row r="99" spans="1:15" x14ac:dyDescent="0.3">
      <c r="A99" s="24">
        <v>2</v>
      </c>
      <c r="B99" s="23" t="s">
        <v>27</v>
      </c>
      <c r="C99" s="24">
        <v>2</v>
      </c>
      <c r="D99" s="24">
        <v>2</v>
      </c>
      <c r="E99" s="25">
        <v>267000</v>
      </c>
      <c r="F99" s="25">
        <v>44000</v>
      </c>
      <c r="G99" s="26">
        <v>50000</v>
      </c>
      <c r="H99" s="26">
        <v>66000</v>
      </c>
      <c r="I99" s="26">
        <v>40421</v>
      </c>
      <c r="J99" s="26">
        <v>91000</v>
      </c>
      <c r="K99" s="26">
        <v>59731</v>
      </c>
      <c r="L99" s="25">
        <f t="shared" si="4"/>
        <v>201000</v>
      </c>
      <c r="M99" s="26">
        <f t="shared" si="5"/>
        <v>150152</v>
      </c>
      <c r="N99" s="26">
        <f t="shared" si="6"/>
        <v>75.280898876404493</v>
      </c>
      <c r="O99" s="26">
        <f t="shared" si="7"/>
        <v>56.236704119850188</v>
      </c>
    </row>
    <row r="100" spans="1:15" x14ac:dyDescent="0.3">
      <c r="A100" s="24">
        <v>3</v>
      </c>
      <c r="B100" s="23" t="s">
        <v>126</v>
      </c>
      <c r="C100" s="24">
        <v>1</v>
      </c>
      <c r="D100" s="24">
        <v>1</v>
      </c>
      <c r="E100" s="25">
        <v>50500</v>
      </c>
      <c r="F100" s="25">
        <v>0</v>
      </c>
      <c r="G100" s="26">
        <v>0</v>
      </c>
      <c r="H100" s="26">
        <v>50500</v>
      </c>
      <c r="I100" s="26">
        <v>50220</v>
      </c>
      <c r="J100" s="26">
        <v>0</v>
      </c>
      <c r="K100" s="26">
        <v>0</v>
      </c>
      <c r="L100" s="25">
        <f t="shared" si="4"/>
        <v>50500</v>
      </c>
      <c r="M100" s="26">
        <f t="shared" si="5"/>
        <v>50220</v>
      </c>
      <c r="N100" s="26">
        <f t="shared" si="6"/>
        <v>100</v>
      </c>
      <c r="O100" s="26">
        <f t="shared" si="7"/>
        <v>99.445544554455452</v>
      </c>
    </row>
    <row r="101" spans="1:15" x14ac:dyDescent="0.3">
      <c r="A101" s="24">
        <v>4</v>
      </c>
      <c r="B101" s="23" t="s">
        <v>50</v>
      </c>
      <c r="C101" s="24">
        <v>3</v>
      </c>
      <c r="D101" s="24">
        <v>2</v>
      </c>
      <c r="E101" s="25">
        <v>115500</v>
      </c>
      <c r="F101" s="25">
        <v>0</v>
      </c>
      <c r="G101" s="26">
        <v>0</v>
      </c>
      <c r="H101" s="26">
        <v>78500</v>
      </c>
      <c r="I101" s="26">
        <v>40671</v>
      </c>
      <c r="J101" s="26">
        <v>0</v>
      </c>
      <c r="K101" s="26">
        <v>37775</v>
      </c>
      <c r="L101" s="25">
        <f t="shared" si="4"/>
        <v>78500</v>
      </c>
      <c r="M101" s="26">
        <f t="shared" si="5"/>
        <v>78446</v>
      </c>
      <c r="N101" s="26">
        <f t="shared" si="6"/>
        <v>67.96536796536796</v>
      </c>
      <c r="O101" s="26">
        <f t="shared" si="7"/>
        <v>67.91861471861472</v>
      </c>
    </row>
    <row r="102" spans="1:15" x14ac:dyDescent="0.3">
      <c r="A102" s="24">
        <v>5</v>
      </c>
      <c r="B102" s="23" t="s">
        <v>51</v>
      </c>
      <c r="C102" s="24">
        <v>1</v>
      </c>
      <c r="D102" s="24">
        <v>1</v>
      </c>
      <c r="E102" s="25">
        <v>45000</v>
      </c>
      <c r="F102" s="25">
        <v>0</v>
      </c>
      <c r="G102" s="26">
        <v>0</v>
      </c>
      <c r="H102" s="26">
        <v>45000</v>
      </c>
      <c r="I102" s="26">
        <v>37143</v>
      </c>
      <c r="J102" s="26">
        <v>0</v>
      </c>
      <c r="K102" s="26">
        <v>7800</v>
      </c>
      <c r="L102" s="25">
        <f t="shared" si="4"/>
        <v>45000</v>
      </c>
      <c r="M102" s="26">
        <f t="shared" si="5"/>
        <v>44943</v>
      </c>
      <c r="N102" s="26">
        <f t="shared" si="6"/>
        <v>100</v>
      </c>
      <c r="O102" s="26">
        <f t="shared" si="7"/>
        <v>99.873333333333335</v>
      </c>
    </row>
    <row r="103" spans="1:15" ht="37.5" x14ac:dyDescent="0.3">
      <c r="A103" s="24">
        <v>6</v>
      </c>
      <c r="B103" s="23" t="s">
        <v>127</v>
      </c>
      <c r="C103" s="24">
        <v>1</v>
      </c>
      <c r="D103" s="24">
        <v>1</v>
      </c>
      <c r="E103" s="25">
        <v>410000</v>
      </c>
      <c r="F103" s="25">
        <v>116760</v>
      </c>
      <c r="G103" s="26">
        <v>6700</v>
      </c>
      <c r="H103" s="26">
        <v>181289</v>
      </c>
      <c r="I103" s="26">
        <v>155720</v>
      </c>
      <c r="J103" s="26">
        <v>79695</v>
      </c>
      <c r="K103" s="26">
        <v>27983</v>
      </c>
      <c r="L103" s="25">
        <f t="shared" si="4"/>
        <v>377744</v>
      </c>
      <c r="M103" s="26">
        <f t="shared" si="5"/>
        <v>190403</v>
      </c>
      <c r="N103" s="26">
        <f t="shared" si="6"/>
        <v>92.132682926829261</v>
      </c>
      <c r="O103" s="26">
        <f t="shared" si="7"/>
        <v>46.439756097560974</v>
      </c>
    </row>
    <row r="104" spans="1:15" x14ac:dyDescent="0.3">
      <c r="A104" s="24">
        <v>7</v>
      </c>
      <c r="B104" s="23" t="s">
        <v>112</v>
      </c>
      <c r="C104" s="24">
        <v>1</v>
      </c>
      <c r="D104" s="24">
        <v>1</v>
      </c>
      <c r="E104" s="25">
        <v>1192700</v>
      </c>
      <c r="F104" s="25">
        <v>235778</v>
      </c>
      <c r="G104" s="26">
        <v>276537</v>
      </c>
      <c r="H104" s="26">
        <v>353667</v>
      </c>
      <c r="I104" s="26">
        <v>344131</v>
      </c>
      <c r="J104" s="26">
        <v>235778</v>
      </c>
      <c r="K104" s="26">
        <v>12819</v>
      </c>
      <c r="L104" s="25">
        <f t="shared" si="4"/>
        <v>825223</v>
      </c>
      <c r="M104" s="26">
        <f t="shared" si="5"/>
        <v>633487</v>
      </c>
      <c r="N104" s="26">
        <f t="shared" si="6"/>
        <v>69.189486040077142</v>
      </c>
      <c r="O104" s="26">
        <f t="shared" si="7"/>
        <v>53.113691624046282</v>
      </c>
    </row>
    <row r="105" spans="1:15" x14ac:dyDescent="0.3">
      <c r="A105" s="24">
        <v>8</v>
      </c>
      <c r="B105" s="23" t="s">
        <v>60</v>
      </c>
      <c r="C105" s="24">
        <v>1</v>
      </c>
      <c r="D105" s="24">
        <v>1</v>
      </c>
      <c r="E105" s="25">
        <v>171000</v>
      </c>
      <c r="F105" s="25">
        <v>0</v>
      </c>
      <c r="G105" s="26">
        <v>0</v>
      </c>
      <c r="H105" s="26">
        <v>171000</v>
      </c>
      <c r="I105" s="26">
        <v>171000</v>
      </c>
      <c r="J105" s="26">
        <v>0</v>
      </c>
      <c r="K105" s="26">
        <v>0</v>
      </c>
      <c r="L105" s="25">
        <f t="shared" si="4"/>
        <v>171000</v>
      </c>
      <c r="M105" s="26">
        <f t="shared" si="5"/>
        <v>171000</v>
      </c>
      <c r="N105" s="26">
        <f t="shared" si="6"/>
        <v>100</v>
      </c>
      <c r="O105" s="26">
        <f t="shared" si="7"/>
        <v>100</v>
      </c>
    </row>
    <row r="106" spans="1:15" x14ac:dyDescent="0.3">
      <c r="A106" s="24">
        <v>9</v>
      </c>
      <c r="B106" s="23" t="s">
        <v>52</v>
      </c>
      <c r="C106" s="24">
        <v>5</v>
      </c>
      <c r="D106" s="24">
        <v>3</v>
      </c>
      <c r="E106" s="25">
        <v>242000</v>
      </c>
      <c r="F106" s="25">
        <v>20000</v>
      </c>
      <c r="G106" s="26">
        <v>66250</v>
      </c>
      <c r="H106" s="26">
        <v>202000</v>
      </c>
      <c r="I106" s="26">
        <v>48000</v>
      </c>
      <c r="J106" s="26">
        <v>0</v>
      </c>
      <c r="K106" s="26">
        <v>29750</v>
      </c>
      <c r="L106" s="25">
        <f t="shared" si="4"/>
        <v>222000</v>
      </c>
      <c r="M106" s="26">
        <f t="shared" si="5"/>
        <v>144000</v>
      </c>
      <c r="N106" s="26">
        <f t="shared" si="6"/>
        <v>91.735537190082638</v>
      </c>
      <c r="O106" s="26">
        <f t="shared" si="7"/>
        <v>59.504132231404959</v>
      </c>
    </row>
    <row r="107" spans="1:15" x14ac:dyDescent="0.3">
      <c r="A107" s="24">
        <v>10</v>
      </c>
      <c r="B107" s="23" t="s">
        <v>96</v>
      </c>
      <c r="C107" s="24">
        <v>2</v>
      </c>
      <c r="D107" s="24">
        <v>2</v>
      </c>
      <c r="E107" s="25">
        <v>122000</v>
      </c>
      <c r="F107" s="25">
        <v>0</v>
      </c>
      <c r="G107" s="26">
        <v>0</v>
      </c>
      <c r="H107" s="26">
        <v>44225</v>
      </c>
      <c r="I107" s="26">
        <v>119480</v>
      </c>
      <c r="J107" s="26">
        <v>77775</v>
      </c>
      <c r="K107" s="26">
        <v>2520</v>
      </c>
      <c r="L107" s="25">
        <f t="shared" si="4"/>
        <v>122000</v>
      </c>
      <c r="M107" s="26">
        <f t="shared" si="5"/>
        <v>122000</v>
      </c>
      <c r="N107" s="26">
        <f t="shared" si="6"/>
        <v>100</v>
      </c>
      <c r="O107" s="26">
        <f t="shared" si="7"/>
        <v>100</v>
      </c>
    </row>
    <row r="108" spans="1:15" x14ac:dyDescent="0.3">
      <c r="A108" s="28">
        <v>11</v>
      </c>
      <c r="B108" s="27" t="s">
        <v>53</v>
      </c>
      <c r="C108" s="28">
        <v>1</v>
      </c>
      <c r="D108" s="28">
        <v>1</v>
      </c>
      <c r="E108" s="29">
        <v>56000</v>
      </c>
      <c r="F108" s="29">
        <v>26000</v>
      </c>
      <c r="G108" s="30">
        <v>0</v>
      </c>
      <c r="H108" s="30">
        <v>30000</v>
      </c>
      <c r="I108" s="30">
        <v>30160</v>
      </c>
      <c r="J108" s="30">
        <v>0</v>
      </c>
      <c r="K108" s="30">
        <v>15000</v>
      </c>
      <c r="L108" s="29">
        <f t="shared" si="4"/>
        <v>56000</v>
      </c>
      <c r="M108" s="30">
        <f t="shared" si="5"/>
        <v>45160</v>
      </c>
      <c r="N108" s="30">
        <f t="shared" si="6"/>
        <v>100</v>
      </c>
      <c r="O108" s="30">
        <f t="shared" si="7"/>
        <v>80.642857142857139</v>
      </c>
    </row>
    <row r="109" spans="1:15" s="13" customFormat="1" x14ac:dyDescent="0.3">
      <c r="A109" s="15">
        <v>1</v>
      </c>
      <c r="B109" s="16" t="s">
        <v>54</v>
      </c>
      <c r="C109" s="15">
        <v>45</v>
      </c>
      <c r="D109" s="15">
        <v>32</v>
      </c>
      <c r="E109" s="17">
        <v>3888400</v>
      </c>
      <c r="F109" s="17">
        <v>823942</v>
      </c>
      <c r="G109" s="18">
        <v>460422.01</v>
      </c>
      <c r="H109" s="18">
        <v>1217380</v>
      </c>
      <c r="I109" s="18">
        <v>767791.74</v>
      </c>
      <c r="J109" s="18">
        <v>611830</v>
      </c>
      <c r="K109" s="18">
        <v>311322.62</v>
      </c>
      <c r="L109" s="17">
        <f t="shared" si="4"/>
        <v>2653152</v>
      </c>
      <c r="M109" s="18">
        <f t="shared" si="5"/>
        <v>1539536.37</v>
      </c>
      <c r="N109" s="18">
        <f t="shared" si="6"/>
        <v>68.232486369715048</v>
      </c>
      <c r="O109" s="18">
        <f t="shared" si="7"/>
        <v>39.593055498405512</v>
      </c>
    </row>
    <row r="110" spans="1:15" x14ac:dyDescent="0.3">
      <c r="A110" s="20">
        <v>1</v>
      </c>
      <c r="B110" s="19" t="s">
        <v>6</v>
      </c>
      <c r="C110" s="20">
        <v>6</v>
      </c>
      <c r="D110" s="20">
        <v>5</v>
      </c>
      <c r="E110" s="21">
        <v>1047882</v>
      </c>
      <c r="F110" s="21">
        <v>346087</v>
      </c>
      <c r="G110" s="22">
        <v>153707.37</v>
      </c>
      <c r="H110" s="22">
        <v>158960</v>
      </c>
      <c r="I110" s="22">
        <v>322935.03999999998</v>
      </c>
      <c r="J110" s="22">
        <v>191240</v>
      </c>
      <c r="K110" s="22">
        <v>38779.089999999997</v>
      </c>
      <c r="L110" s="21">
        <f t="shared" si="4"/>
        <v>696287</v>
      </c>
      <c r="M110" s="22">
        <f t="shared" si="5"/>
        <v>515421.5</v>
      </c>
      <c r="N110" s="22">
        <f t="shared" si="6"/>
        <v>66.447080873609821</v>
      </c>
      <c r="O110" s="22">
        <f t="shared" si="7"/>
        <v>49.186979068253869</v>
      </c>
    </row>
    <row r="111" spans="1:15" x14ac:dyDescent="0.3">
      <c r="A111" s="24">
        <v>2</v>
      </c>
      <c r="B111" s="23" t="s">
        <v>27</v>
      </c>
      <c r="C111" s="24">
        <v>2</v>
      </c>
      <c r="D111" s="24">
        <v>2</v>
      </c>
      <c r="E111" s="25">
        <v>110000</v>
      </c>
      <c r="F111" s="25">
        <v>86000</v>
      </c>
      <c r="G111" s="26">
        <v>83125</v>
      </c>
      <c r="H111" s="26">
        <v>0</v>
      </c>
      <c r="I111" s="26">
        <v>2875</v>
      </c>
      <c r="J111" s="26">
        <v>0</v>
      </c>
      <c r="K111" s="26">
        <v>0</v>
      </c>
      <c r="L111" s="25">
        <f t="shared" si="4"/>
        <v>86000</v>
      </c>
      <c r="M111" s="26">
        <f t="shared" si="5"/>
        <v>86000</v>
      </c>
      <c r="N111" s="26">
        <f t="shared" si="6"/>
        <v>78.181818181818187</v>
      </c>
      <c r="O111" s="26">
        <f t="shared" si="7"/>
        <v>78.181818181818187</v>
      </c>
    </row>
    <row r="112" spans="1:15" x14ac:dyDescent="0.3">
      <c r="A112" s="24">
        <v>3</v>
      </c>
      <c r="B112" s="23" t="s">
        <v>55</v>
      </c>
      <c r="C112" s="24">
        <v>4</v>
      </c>
      <c r="D112" s="24">
        <v>2</v>
      </c>
      <c r="E112" s="25">
        <v>146975</v>
      </c>
      <c r="F112" s="25">
        <v>31250</v>
      </c>
      <c r="G112" s="26">
        <v>0</v>
      </c>
      <c r="H112" s="26">
        <v>53750</v>
      </c>
      <c r="I112" s="26">
        <v>3750</v>
      </c>
      <c r="J112" s="26">
        <v>23965</v>
      </c>
      <c r="K112" s="26">
        <v>27779</v>
      </c>
      <c r="L112" s="25">
        <f t="shared" si="4"/>
        <v>108965</v>
      </c>
      <c r="M112" s="26">
        <f t="shared" si="5"/>
        <v>31529</v>
      </c>
      <c r="N112" s="26">
        <f t="shared" si="6"/>
        <v>74.138458921585297</v>
      </c>
      <c r="O112" s="26">
        <f t="shared" si="7"/>
        <v>21.451947610137779</v>
      </c>
    </row>
    <row r="113" spans="1:15" x14ac:dyDescent="0.3">
      <c r="A113" s="24">
        <v>4</v>
      </c>
      <c r="B113" s="23" t="s">
        <v>56</v>
      </c>
      <c r="C113" s="24">
        <v>8</v>
      </c>
      <c r="D113" s="24">
        <v>5</v>
      </c>
      <c r="E113" s="25">
        <v>123195</v>
      </c>
      <c r="F113" s="25">
        <v>6000</v>
      </c>
      <c r="G113" s="26">
        <v>0</v>
      </c>
      <c r="H113" s="26">
        <v>67895</v>
      </c>
      <c r="I113" s="26">
        <v>66367.039999999994</v>
      </c>
      <c r="J113" s="26">
        <v>13300</v>
      </c>
      <c r="K113" s="26">
        <v>9655.64</v>
      </c>
      <c r="L113" s="25">
        <f t="shared" si="4"/>
        <v>87195</v>
      </c>
      <c r="M113" s="26">
        <f t="shared" si="5"/>
        <v>76022.679999999993</v>
      </c>
      <c r="N113" s="26">
        <f t="shared" si="6"/>
        <v>70.778034822841832</v>
      </c>
      <c r="O113" s="26">
        <f t="shared" si="7"/>
        <v>61.709225212062172</v>
      </c>
    </row>
    <row r="114" spans="1:15" x14ac:dyDescent="0.3">
      <c r="A114" s="24">
        <v>5</v>
      </c>
      <c r="B114" s="23" t="s">
        <v>57</v>
      </c>
      <c r="C114" s="24">
        <v>1</v>
      </c>
      <c r="D114" s="24">
        <v>1</v>
      </c>
      <c r="E114" s="25">
        <v>236970</v>
      </c>
      <c r="F114" s="25">
        <v>10000</v>
      </c>
      <c r="G114" s="26">
        <v>0</v>
      </c>
      <c r="H114" s="26">
        <v>112000</v>
      </c>
      <c r="I114" s="26">
        <v>10574</v>
      </c>
      <c r="J114" s="26">
        <v>65200</v>
      </c>
      <c r="K114" s="26">
        <v>26810</v>
      </c>
      <c r="L114" s="25">
        <f t="shared" si="4"/>
        <v>187200</v>
      </c>
      <c r="M114" s="26">
        <f t="shared" si="5"/>
        <v>37384</v>
      </c>
      <c r="N114" s="26">
        <f t="shared" si="6"/>
        <v>78.997341435624762</v>
      </c>
      <c r="O114" s="26">
        <f t="shared" si="7"/>
        <v>15.775836603789509</v>
      </c>
    </row>
    <row r="115" spans="1:15" x14ac:dyDescent="0.3">
      <c r="A115" s="24">
        <v>6</v>
      </c>
      <c r="B115" s="23" t="s">
        <v>58</v>
      </c>
      <c r="C115" s="24">
        <v>4</v>
      </c>
      <c r="D115" s="24">
        <v>3</v>
      </c>
      <c r="E115" s="25">
        <v>104850</v>
      </c>
      <c r="F115" s="25">
        <v>10400</v>
      </c>
      <c r="G115" s="26">
        <v>4030.67</v>
      </c>
      <c r="H115" s="26">
        <v>55450</v>
      </c>
      <c r="I115" s="26">
        <v>55451</v>
      </c>
      <c r="J115" s="26">
        <v>6750</v>
      </c>
      <c r="K115" s="26">
        <v>5333</v>
      </c>
      <c r="L115" s="25">
        <f t="shared" si="4"/>
        <v>72600</v>
      </c>
      <c r="M115" s="26">
        <f t="shared" si="5"/>
        <v>64814.67</v>
      </c>
      <c r="N115" s="26">
        <f t="shared" si="6"/>
        <v>69.241773962804004</v>
      </c>
      <c r="O115" s="26">
        <f t="shared" si="7"/>
        <v>61.816566523605147</v>
      </c>
    </row>
    <row r="116" spans="1:15" x14ac:dyDescent="0.3">
      <c r="A116" s="24">
        <v>7</v>
      </c>
      <c r="B116" s="23" t="s">
        <v>16</v>
      </c>
      <c r="C116" s="24">
        <v>4</v>
      </c>
      <c r="D116" s="24">
        <v>3</v>
      </c>
      <c r="E116" s="25">
        <v>115995</v>
      </c>
      <c r="F116" s="25">
        <v>0</v>
      </c>
      <c r="G116" s="26">
        <v>0</v>
      </c>
      <c r="H116" s="26">
        <v>40000</v>
      </c>
      <c r="I116" s="26">
        <v>4250</v>
      </c>
      <c r="J116" s="26">
        <v>33995</v>
      </c>
      <c r="K116" s="26">
        <v>54890</v>
      </c>
      <c r="L116" s="25">
        <f t="shared" si="4"/>
        <v>73995</v>
      </c>
      <c r="M116" s="26">
        <f t="shared" si="5"/>
        <v>59140</v>
      </c>
      <c r="N116" s="26">
        <f t="shared" si="6"/>
        <v>63.791542738911161</v>
      </c>
      <c r="O116" s="26">
        <f t="shared" si="7"/>
        <v>50.984956248114145</v>
      </c>
    </row>
    <row r="117" spans="1:15" x14ac:dyDescent="0.3">
      <c r="A117" s="24">
        <v>8</v>
      </c>
      <c r="B117" s="23" t="s">
        <v>59</v>
      </c>
      <c r="C117" s="24">
        <v>6</v>
      </c>
      <c r="D117" s="24">
        <v>3</v>
      </c>
      <c r="E117" s="25">
        <v>416555</v>
      </c>
      <c r="F117" s="25">
        <v>93750</v>
      </c>
      <c r="G117" s="26">
        <v>12746</v>
      </c>
      <c r="H117" s="26">
        <v>172350</v>
      </c>
      <c r="I117" s="26">
        <v>115555</v>
      </c>
      <c r="J117" s="26">
        <v>35530</v>
      </c>
      <c r="K117" s="26">
        <v>26788</v>
      </c>
      <c r="L117" s="25">
        <f t="shared" si="4"/>
        <v>301630</v>
      </c>
      <c r="M117" s="26">
        <f t="shared" si="5"/>
        <v>155089</v>
      </c>
      <c r="N117" s="26">
        <f t="shared" si="6"/>
        <v>72.410606042419374</v>
      </c>
      <c r="O117" s="26">
        <f t="shared" si="7"/>
        <v>37.231337998583619</v>
      </c>
    </row>
    <row r="118" spans="1:15" x14ac:dyDescent="0.3">
      <c r="A118" s="24">
        <v>9</v>
      </c>
      <c r="B118" s="23" t="s">
        <v>60</v>
      </c>
      <c r="C118" s="24">
        <v>1</v>
      </c>
      <c r="D118" s="24">
        <v>1</v>
      </c>
      <c r="E118" s="25">
        <v>100000</v>
      </c>
      <c r="F118" s="25">
        <v>0</v>
      </c>
      <c r="G118" s="26">
        <v>0</v>
      </c>
      <c r="H118" s="26">
        <v>0</v>
      </c>
      <c r="I118" s="26">
        <v>4280</v>
      </c>
      <c r="J118" s="26">
        <v>0</v>
      </c>
      <c r="K118" s="26">
        <v>15000</v>
      </c>
      <c r="L118" s="25">
        <f t="shared" si="4"/>
        <v>0</v>
      </c>
      <c r="M118" s="26">
        <f t="shared" si="5"/>
        <v>19280</v>
      </c>
      <c r="N118" s="26">
        <f t="shared" si="6"/>
        <v>0</v>
      </c>
      <c r="O118" s="26">
        <f t="shared" si="7"/>
        <v>19.28</v>
      </c>
    </row>
    <row r="119" spans="1:15" x14ac:dyDescent="0.3">
      <c r="A119" s="24">
        <v>10</v>
      </c>
      <c r="B119" s="23" t="s">
        <v>61</v>
      </c>
      <c r="C119" s="24">
        <v>6</v>
      </c>
      <c r="D119" s="24">
        <v>5</v>
      </c>
      <c r="E119" s="25">
        <v>307778</v>
      </c>
      <c r="F119" s="25">
        <v>0</v>
      </c>
      <c r="G119" s="26">
        <v>4800</v>
      </c>
      <c r="H119" s="26">
        <v>131700</v>
      </c>
      <c r="I119" s="26">
        <v>44700</v>
      </c>
      <c r="J119" s="26">
        <v>64280</v>
      </c>
      <c r="K119" s="26">
        <v>105442</v>
      </c>
      <c r="L119" s="25">
        <f t="shared" si="4"/>
        <v>195980</v>
      </c>
      <c r="M119" s="26">
        <f t="shared" si="5"/>
        <v>154942</v>
      </c>
      <c r="N119" s="26">
        <f t="shared" si="6"/>
        <v>63.675766299085701</v>
      </c>
      <c r="O119" s="26">
        <f t="shared" si="7"/>
        <v>50.342129716873849</v>
      </c>
    </row>
    <row r="120" spans="1:15" x14ac:dyDescent="0.3">
      <c r="A120" s="24">
        <v>11</v>
      </c>
      <c r="B120" s="23" t="s">
        <v>62</v>
      </c>
      <c r="C120" s="24">
        <v>2</v>
      </c>
      <c r="D120" s="24">
        <v>1</v>
      </c>
      <c r="E120" s="25">
        <v>658200</v>
      </c>
      <c r="F120" s="25">
        <v>116565</v>
      </c>
      <c r="G120" s="26">
        <v>115603.57</v>
      </c>
      <c r="H120" s="26">
        <v>274765</v>
      </c>
      <c r="I120" s="26">
        <v>80007.06</v>
      </c>
      <c r="J120" s="26">
        <v>77710</v>
      </c>
      <c r="K120" s="26">
        <v>845.8900000000001</v>
      </c>
      <c r="L120" s="25">
        <f t="shared" si="4"/>
        <v>469040</v>
      </c>
      <c r="M120" s="26">
        <f t="shared" si="5"/>
        <v>196456.52000000002</v>
      </c>
      <c r="N120" s="26">
        <f t="shared" si="6"/>
        <v>71.261014889091456</v>
      </c>
      <c r="O120" s="26">
        <f t="shared" si="7"/>
        <v>29.847541780613795</v>
      </c>
    </row>
    <row r="121" spans="1:15" x14ac:dyDescent="0.3">
      <c r="A121" s="28">
        <v>12</v>
      </c>
      <c r="B121" s="27" t="s">
        <v>63</v>
      </c>
      <c r="C121" s="28">
        <v>1</v>
      </c>
      <c r="D121" s="28">
        <v>1</v>
      </c>
      <c r="E121" s="29">
        <v>520000</v>
      </c>
      <c r="F121" s="29">
        <v>123890</v>
      </c>
      <c r="G121" s="30">
        <v>86409.4</v>
      </c>
      <c r="H121" s="30">
        <v>150510</v>
      </c>
      <c r="I121" s="30">
        <v>57047.6</v>
      </c>
      <c r="J121" s="30">
        <v>99860</v>
      </c>
      <c r="K121" s="30">
        <v>0</v>
      </c>
      <c r="L121" s="29">
        <f t="shared" si="4"/>
        <v>374260</v>
      </c>
      <c r="M121" s="30">
        <f t="shared" si="5"/>
        <v>143457</v>
      </c>
      <c r="N121" s="30">
        <f t="shared" si="6"/>
        <v>71.973076923076917</v>
      </c>
      <c r="O121" s="30">
        <f t="shared" si="7"/>
        <v>27.587884615384617</v>
      </c>
    </row>
    <row r="122" spans="1:15" s="13" customFormat="1" x14ac:dyDescent="0.3">
      <c r="A122" s="15">
        <v>1</v>
      </c>
      <c r="B122" s="16" t="s">
        <v>65</v>
      </c>
      <c r="C122" s="15">
        <v>14</v>
      </c>
      <c r="D122" s="15">
        <v>8</v>
      </c>
      <c r="E122" s="17">
        <v>2295000</v>
      </c>
      <c r="F122" s="17">
        <v>415450</v>
      </c>
      <c r="G122" s="18">
        <v>91840.98</v>
      </c>
      <c r="H122" s="18">
        <v>573450</v>
      </c>
      <c r="I122" s="18">
        <v>785404.81</v>
      </c>
      <c r="J122" s="18">
        <v>765300</v>
      </c>
      <c r="K122" s="18">
        <v>121437.73999999999</v>
      </c>
      <c r="L122" s="17">
        <f t="shared" si="4"/>
        <v>1754200</v>
      </c>
      <c r="M122" s="18">
        <f t="shared" si="5"/>
        <v>998683.53</v>
      </c>
      <c r="N122" s="18">
        <f t="shared" si="6"/>
        <v>76.435729847494557</v>
      </c>
      <c r="O122" s="18">
        <f t="shared" si="7"/>
        <v>43.51562222222222</v>
      </c>
    </row>
    <row r="123" spans="1:15" x14ac:dyDescent="0.3">
      <c r="A123" s="20">
        <v>1</v>
      </c>
      <c r="B123" s="19" t="s">
        <v>6</v>
      </c>
      <c r="C123" s="20">
        <v>7</v>
      </c>
      <c r="D123" s="20">
        <v>4</v>
      </c>
      <c r="E123" s="21">
        <v>1605000</v>
      </c>
      <c r="F123" s="21">
        <v>305450</v>
      </c>
      <c r="G123" s="22">
        <v>80750.98</v>
      </c>
      <c r="H123" s="22">
        <v>513450</v>
      </c>
      <c r="I123" s="22">
        <v>623111.31000000006</v>
      </c>
      <c r="J123" s="22">
        <v>425300</v>
      </c>
      <c r="K123" s="22">
        <v>103596.73999999999</v>
      </c>
      <c r="L123" s="21">
        <f t="shared" si="4"/>
        <v>1244200</v>
      </c>
      <c r="M123" s="22">
        <f t="shared" si="5"/>
        <v>807459.03</v>
      </c>
      <c r="N123" s="22">
        <f t="shared" si="6"/>
        <v>77.520249221183803</v>
      </c>
      <c r="O123" s="22">
        <f t="shared" si="7"/>
        <v>50.308973831775702</v>
      </c>
    </row>
    <row r="124" spans="1:15" x14ac:dyDescent="0.3">
      <c r="A124" s="24">
        <v>2</v>
      </c>
      <c r="B124" s="23" t="s">
        <v>128</v>
      </c>
      <c r="C124" s="24">
        <v>1</v>
      </c>
      <c r="D124" s="24">
        <v>1</v>
      </c>
      <c r="E124" s="25">
        <v>100000</v>
      </c>
      <c r="F124" s="25">
        <v>20000</v>
      </c>
      <c r="G124" s="26">
        <v>11090</v>
      </c>
      <c r="H124" s="26">
        <v>30000</v>
      </c>
      <c r="I124" s="26">
        <v>11254</v>
      </c>
      <c r="J124" s="26">
        <v>20000</v>
      </c>
      <c r="K124" s="26">
        <v>15861</v>
      </c>
      <c r="L124" s="25">
        <f t="shared" si="4"/>
        <v>70000</v>
      </c>
      <c r="M124" s="26">
        <f t="shared" si="5"/>
        <v>38205</v>
      </c>
      <c r="N124" s="26">
        <f t="shared" si="6"/>
        <v>70</v>
      </c>
      <c r="O124" s="26">
        <f t="shared" si="7"/>
        <v>38.204999999999998</v>
      </c>
    </row>
    <row r="125" spans="1:15" x14ac:dyDescent="0.3">
      <c r="A125" s="24">
        <v>3</v>
      </c>
      <c r="B125" s="23" t="s">
        <v>114</v>
      </c>
      <c r="C125" s="24">
        <v>1</v>
      </c>
      <c r="D125" s="24">
        <v>1</v>
      </c>
      <c r="E125" s="25">
        <v>35000</v>
      </c>
      <c r="F125" s="25">
        <v>35000</v>
      </c>
      <c r="G125" s="26">
        <v>0</v>
      </c>
      <c r="H125" s="26">
        <v>0</v>
      </c>
      <c r="I125" s="26">
        <v>35000</v>
      </c>
      <c r="J125" s="26">
        <v>0</v>
      </c>
      <c r="K125" s="26">
        <v>0</v>
      </c>
      <c r="L125" s="25">
        <f t="shared" si="4"/>
        <v>35000</v>
      </c>
      <c r="M125" s="26">
        <f t="shared" si="5"/>
        <v>35000</v>
      </c>
      <c r="N125" s="26">
        <f t="shared" si="6"/>
        <v>100</v>
      </c>
      <c r="O125" s="26">
        <f t="shared" si="7"/>
        <v>100</v>
      </c>
    </row>
    <row r="126" spans="1:15" x14ac:dyDescent="0.3">
      <c r="A126" s="24">
        <v>4</v>
      </c>
      <c r="B126" s="23" t="s">
        <v>115</v>
      </c>
      <c r="C126" s="24">
        <v>3</v>
      </c>
      <c r="D126" s="24">
        <v>1</v>
      </c>
      <c r="E126" s="25">
        <v>155000</v>
      </c>
      <c r="F126" s="25">
        <v>35000</v>
      </c>
      <c r="G126" s="26">
        <v>0</v>
      </c>
      <c r="H126" s="26">
        <v>0</v>
      </c>
      <c r="I126" s="26">
        <v>34600</v>
      </c>
      <c r="J126" s="26">
        <v>0</v>
      </c>
      <c r="K126" s="26">
        <v>0</v>
      </c>
      <c r="L126" s="25">
        <f t="shared" si="4"/>
        <v>35000</v>
      </c>
      <c r="M126" s="26">
        <f t="shared" si="5"/>
        <v>34600</v>
      </c>
      <c r="N126" s="26">
        <f t="shared" si="6"/>
        <v>22.580645161290324</v>
      </c>
      <c r="O126" s="26">
        <f t="shared" si="7"/>
        <v>22.322580645161292</v>
      </c>
    </row>
    <row r="127" spans="1:15" x14ac:dyDescent="0.3">
      <c r="A127" s="28">
        <v>5</v>
      </c>
      <c r="B127" s="27" t="s">
        <v>66</v>
      </c>
      <c r="C127" s="28">
        <v>2</v>
      </c>
      <c r="D127" s="28">
        <v>1</v>
      </c>
      <c r="E127" s="29">
        <v>400000</v>
      </c>
      <c r="F127" s="29">
        <v>20000</v>
      </c>
      <c r="G127" s="30">
        <v>0</v>
      </c>
      <c r="H127" s="30">
        <v>30000</v>
      </c>
      <c r="I127" s="30">
        <v>81439.5</v>
      </c>
      <c r="J127" s="30">
        <v>320000</v>
      </c>
      <c r="K127" s="30">
        <v>1980</v>
      </c>
      <c r="L127" s="29">
        <f t="shared" si="4"/>
        <v>370000</v>
      </c>
      <c r="M127" s="30">
        <f t="shared" si="5"/>
        <v>83419.5</v>
      </c>
      <c r="N127" s="30">
        <f t="shared" si="6"/>
        <v>92.5</v>
      </c>
      <c r="O127" s="30">
        <f t="shared" si="7"/>
        <v>20.854875</v>
      </c>
    </row>
    <row r="128" spans="1:15" s="13" customFormat="1" x14ac:dyDescent="0.3">
      <c r="A128" s="15">
        <v>1</v>
      </c>
      <c r="B128" s="16" t="s">
        <v>68</v>
      </c>
      <c r="C128" s="15">
        <v>15</v>
      </c>
      <c r="D128" s="15">
        <v>10</v>
      </c>
      <c r="E128" s="17">
        <v>5168300</v>
      </c>
      <c r="F128" s="17">
        <v>817070</v>
      </c>
      <c r="G128" s="18">
        <v>600872.89</v>
      </c>
      <c r="H128" s="18">
        <v>2110305</v>
      </c>
      <c r="I128" s="18">
        <v>1158001.2</v>
      </c>
      <c r="J128" s="18">
        <v>652351</v>
      </c>
      <c r="K128" s="18">
        <v>511273.25</v>
      </c>
      <c r="L128" s="17">
        <f t="shared" si="4"/>
        <v>3579726</v>
      </c>
      <c r="M128" s="18">
        <f t="shared" si="5"/>
        <v>2270147.34</v>
      </c>
      <c r="N128" s="18">
        <f t="shared" si="6"/>
        <v>69.263123270707965</v>
      </c>
      <c r="O128" s="18">
        <f t="shared" si="7"/>
        <v>43.924449819089446</v>
      </c>
    </row>
    <row r="129" spans="1:15" x14ac:dyDescent="0.3">
      <c r="A129" s="20">
        <v>1</v>
      </c>
      <c r="B129" s="19" t="s">
        <v>6</v>
      </c>
      <c r="C129" s="20">
        <v>4</v>
      </c>
      <c r="D129" s="20">
        <v>3</v>
      </c>
      <c r="E129" s="21">
        <v>3620721</v>
      </c>
      <c r="F129" s="21">
        <v>784570</v>
      </c>
      <c r="G129" s="22">
        <v>590762.89</v>
      </c>
      <c r="H129" s="22">
        <v>1121290</v>
      </c>
      <c r="I129" s="22">
        <v>706431.2</v>
      </c>
      <c r="J129" s="22">
        <v>575951</v>
      </c>
      <c r="K129" s="22">
        <v>144923.45000000001</v>
      </c>
      <c r="L129" s="21">
        <f t="shared" si="4"/>
        <v>2481811</v>
      </c>
      <c r="M129" s="22">
        <f t="shared" si="5"/>
        <v>1442117.5399999998</v>
      </c>
      <c r="N129" s="22">
        <f t="shared" si="6"/>
        <v>68.544662789538322</v>
      </c>
      <c r="O129" s="22">
        <f t="shared" si="7"/>
        <v>39.829568199261963</v>
      </c>
    </row>
    <row r="130" spans="1:15" x14ac:dyDescent="0.3">
      <c r="A130" s="24">
        <v>2</v>
      </c>
      <c r="B130" s="23" t="s">
        <v>69</v>
      </c>
      <c r="C130" s="24">
        <v>3</v>
      </c>
      <c r="D130" s="24">
        <v>2</v>
      </c>
      <c r="E130" s="25">
        <v>578904</v>
      </c>
      <c r="F130" s="25">
        <v>0</v>
      </c>
      <c r="G130" s="26">
        <v>0</v>
      </c>
      <c r="H130" s="26">
        <v>147340</v>
      </c>
      <c r="I130" s="26">
        <v>25625</v>
      </c>
      <c r="J130" s="26">
        <v>44400</v>
      </c>
      <c r="K130" s="26">
        <v>0</v>
      </c>
      <c r="L130" s="25">
        <f t="shared" si="4"/>
        <v>191740</v>
      </c>
      <c r="M130" s="26">
        <f t="shared" si="5"/>
        <v>25625</v>
      </c>
      <c r="N130" s="26">
        <f t="shared" si="6"/>
        <v>33.121208352334754</v>
      </c>
      <c r="O130" s="26">
        <f t="shared" si="7"/>
        <v>4.4264679463261611</v>
      </c>
    </row>
    <row r="131" spans="1:15" x14ac:dyDescent="0.3">
      <c r="A131" s="24">
        <v>3</v>
      </c>
      <c r="B131" s="23" t="s">
        <v>97</v>
      </c>
      <c r="C131" s="24">
        <v>2</v>
      </c>
      <c r="D131" s="24">
        <v>2</v>
      </c>
      <c r="E131" s="25">
        <v>140000</v>
      </c>
      <c r="F131" s="25">
        <v>32500</v>
      </c>
      <c r="G131" s="26">
        <v>10110</v>
      </c>
      <c r="H131" s="26">
        <v>37500</v>
      </c>
      <c r="I131" s="26">
        <v>40420</v>
      </c>
      <c r="J131" s="26">
        <v>25000</v>
      </c>
      <c r="K131" s="26">
        <v>11005</v>
      </c>
      <c r="L131" s="25">
        <f t="shared" si="4"/>
        <v>95000</v>
      </c>
      <c r="M131" s="26">
        <f t="shared" si="5"/>
        <v>61535</v>
      </c>
      <c r="N131" s="26">
        <f t="shared" si="6"/>
        <v>67.857142857142861</v>
      </c>
      <c r="O131" s="26">
        <f t="shared" si="7"/>
        <v>43.953571428571429</v>
      </c>
    </row>
    <row r="132" spans="1:15" x14ac:dyDescent="0.3">
      <c r="A132" s="24">
        <v>4</v>
      </c>
      <c r="B132" s="23" t="s">
        <v>98</v>
      </c>
      <c r="C132" s="24">
        <v>2</v>
      </c>
      <c r="D132" s="24">
        <v>1</v>
      </c>
      <c r="E132" s="25">
        <v>114900</v>
      </c>
      <c r="F132" s="25">
        <v>0</v>
      </c>
      <c r="G132" s="26">
        <v>0</v>
      </c>
      <c r="H132" s="26">
        <v>90400</v>
      </c>
      <c r="I132" s="26">
        <v>5525</v>
      </c>
      <c r="J132" s="26">
        <v>7000</v>
      </c>
      <c r="K132" s="26">
        <v>55344.800000000003</v>
      </c>
      <c r="L132" s="25">
        <f t="shared" si="4"/>
        <v>97400</v>
      </c>
      <c r="M132" s="26">
        <f t="shared" si="5"/>
        <v>60869.8</v>
      </c>
      <c r="N132" s="26">
        <f t="shared" si="6"/>
        <v>84.769364664926016</v>
      </c>
      <c r="O132" s="26">
        <f t="shared" si="7"/>
        <v>52.976327241079197</v>
      </c>
    </row>
    <row r="133" spans="1:15" x14ac:dyDescent="0.3">
      <c r="A133" s="24">
        <v>5</v>
      </c>
      <c r="B133" s="23" t="s">
        <v>129</v>
      </c>
      <c r="C133" s="24">
        <v>1</v>
      </c>
      <c r="D133" s="24">
        <v>0</v>
      </c>
      <c r="E133" s="25">
        <v>7875</v>
      </c>
      <c r="F133" s="25">
        <v>0</v>
      </c>
      <c r="G133" s="26">
        <v>0</v>
      </c>
      <c r="H133" s="26">
        <v>7875</v>
      </c>
      <c r="I133" s="26">
        <v>0</v>
      </c>
      <c r="J133" s="26">
        <v>0</v>
      </c>
      <c r="K133" s="26">
        <v>0</v>
      </c>
      <c r="L133" s="25">
        <f t="shared" si="4"/>
        <v>7875</v>
      </c>
      <c r="M133" s="26">
        <f t="shared" si="5"/>
        <v>0</v>
      </c>
      <c r="N133" s="26">
        <f t="shared" si="6"/>
        <v>100</v>
      </c>
      <c r="O133" s="26">
        <f t="shared" si="7"/>
        <v>0</v>
      </c>
    </row>
    <row r="134" spans="1:15" x14ac:dyDescent="0.3">
      <c r="A134" s="24">
        <v>6</v>
      </c>
      <c r="B134" s="23" t="s">
        <v>130</v>
      </c>
      <c r="C134" s="24">
        <v>2</v>
      </c>
      <c r="D134" s="24">
        <v>2</v>
      </c>
      <c r="E134" s="25">
        <v>695900</v>
      </c>
      <c r="F134" s="25">
        <v>0</v>
      </c>
      <c r="G134" s="26">
        <v>0</v>
      </c>
      <c r="H134" s="26">
        <v>695900</v>
      </c>
      <c r="I134" s="26">
        <v>380000</v>
      </c>
      <c r="J134" s="26">
        <v>0</v>
      </c>
      <c r="K134" s="26">
        <v>300000</v>
      </c>
      <c r="L134" s="25">
        <f t="shared" si="4"/>
        <v>695900</v>
      </c>
      <c r="M134" s="26">
        <f t="shared" si="5"/>
        <v>680000</v>
      </c>
      <c r="N134" s="26">
        <f t="shared" si="6"/>
        <v>100</v>
      </c>
      <c r="O134" s="26">
        <f t="shared" si="7"/>
        <v>97.715188963931595</v>
      </c>
    </row>
    <row r="135" spans="1:15" x14ac:dyDescent="0.3">
      <c r="A135" s="28">
        <v>7</v>
      </c>
      <c r="B135" s="27" t="s">
        <v>131</v>
      </c>
      <c r="C135" s="28">
        <v>1</v>
      </c>
      <c r="D135" s="28">
        <v>0</v>
      </c>
      <c r="E135" s="29">
        <v>10000</v>
      </c>
      <c r="F135" s="29">
        <v>0</v>
      </c>
      <c r="G135" s="30">
        <v>0</v>
      </c>
      <c r="H135" s="30">
        <v>10000</v>
      </c>
      <c r="I135" s="30">
        <v>0</v>
      </c>
      <c r="J135" s="30">
        <v>0</v>
      </c>
      <c r="K135" s="30">
        <v>0</v>
      </c>
      <c r="L135" s="29">
        <f t="shared" si="4"/>
        <v>10000</v>
      </c>
      <c r="M135" s="30">
        <f t="shared" si="5"/>
        <v>0</v>
      </c>
      <c r="N135" s="30">
        <f t="shared" si="6"/>
        <v>100</v>
      </c>
      <c r="O135" s="30">
        <f t="shared" si="7"/>
        <v>0</v>
      </c>
    </row>
    <row r="136" spans="1:15" s="13" customFormat="1" x14ac:dyDescent="0.3">
      <c r="A136" s="15">
        <v>1</v>
      </c>
      <c r="B136" s="16" t="s">
        <v>70</v>
      </c>
      <c r="C136" s="15">
        <v>13</v>
      </c>
      <c r="D136" s="15">
        <v>11</v>
      </c>
      <c r="E136" s="17">
        <v>5900000</v>
      </c>
      <c r="F136" s="17">
        <v>2369118</v>
      </c>
      <c r="G136" s="18">
        <v>2264818.15</v>
      </c>
      <c r="H136" s="18">
        <v>784933</v>
      </c>
      <c r="I136" s="18">
        <v>662616.48</v>
      </c>
      <c r="J136" s="18">
        <v>845570</v>
      </c>
      <c r="K136" s="18">
        <v>762023.88</v>
      </c>
      <c r="L136" s="17">
        <f t="shared" ref="L136:L148" si="8">SUM(F136,H136,J136)</f>
        <v>3999621</v>
      </c>
      <c r="M136" s="18">
        <f t="shared" ref="M136:M148" si="9">SUM(G136,I136,K136)</f>
        <v>3689458.51</v>
      </c>
      <c r="N136" s="18">
        <f t="shared" ref="N136:N148" si="10">(L136*100)/E136</f>
        <v>67.790186440677971</v>
      </c>
      <c r="O136" s="18">
        <f t="shared" ref="O136:O148" si="11">(M136*100)/E136</f>
        <v>62.533195084745763</v>
      </c>
    </row>
    <row r="137" spans="1:15" x14ac:dyDescent="0.3">
      <c r="A137" s="20">
        <v>1</v>
      </c>
      <c r="B137" s="19" t="s">
        <v>6</v>
      </c>
      <c r="C137" s="20">
        <v>3</v>
      </c>
      <c r="D137" s="20">
        <v>2</v>
      </c>
      <c r="E137" s="21">
        <v>616610</v>
      </c>
      <c r="F137" s="21">
        <v>79237</v>
      </c>
      <c r="G137" s="22">
        <v>171233.15</v>
      </c>
      <c r="H137" s="22">
        <v>230832</v>
      </c>
      <c r="I137" s="22">
        <v>210591.82</v>
      </c>
      <c r="J137" s="22">
        <v>187630</v>
      </c>
      <c r="K137" s="22">
        <v>61864.47</v>
      </c>
      <c r="L137" s="21">
        <f t="shared" si="8"/>
        <v>497699</v>
      </c>
      <c r="M137" s="22">
        <f t="shared" si="9"/>
        <v>443689.43999999994</v>
      </c>
      <c r="N137" s="22">
        <f t="shared" si="10"/>
        <v>80.715363033359822</v>
      </c>
      <c r="O137" s="22">
        <f t="shared" si="11"/>
        <v>71.956251114967316</v>
      </c>
    </row>
    <row r="138" spans="1:15" x14ac:dyDescent="0.3">
      <c r="A138" s="24">
        <v>2</v>
      </c>
      <c r="B138" s="23" t="s">
        <v>132</v>
      </c>
      <c r="C138" s="24">
        <v>3</v>
      </c>
      <c r="D138" s="24">
        <v>3</v>
      </c>
      <c r="E138" s="25">
        <v>2897000</v>
      </c>
      <c r="F138" s="25">
        <v>1613731</v>
      </c>
      <c r="G138" s="26">
        <v>1518700</v>
      </c>
      <c r="H138" s="26">
        <v>67531</v>
      </c>
      <c r="I138" s="26">
        <v>194650</v>
      </c>
      <c r="J138" s="26">
        <v>361250</v>
      </c>
      <c r="K138" s="26">
        <v>133095</v>
      </c>
      <c r="L138" s="25">
        <f t="shared" si="8"/>
        <v>2042512</v>
      </c>
      <c r="M138" s="26">
        <f t="shared" si="9"/>
        <v>1846445</v>
      </c>
      <c r="N138" s="26">
        <f t="shared" si="10"/>
        <v>70.504383845357268</v>
      </c>
      <c r="O138" s="26">
        <f t="shared" si="11"/>
        <v>63.736451501553333</v>
      </c>
    </row>
    <row r="139" spans="1:15" x14ac:dyDescent="0.3">
      <c r="A139" s="24">
        <v>3</v>
      </c>
      <c r="B139" s="23" t="s">
        <v>71</v>
      </c>
      <c r="C139" s="24">
        <v>4</v>
      </c>
      <c r="D139" s="24">
        <v>4</v>
      </c>
      <c r="E139" s="25">
        <v>1233300</v>
      </c>
      <c r="F139" s="25">
        <v>342400</v>
      </c>
      <c r="G139" s="26">
        <v>321660</v>
      </c>
      <c r="H139" s="26">
        <v>163500</v>
      </c>
      <c r="I139" s="26">
        <v>124325</v>
      </c>
      <c r="J139" s="26">
        <v>133500</v>
      </c>
      <c r="K139" s="26">
        <v>515428</v>
      </c>
      <c r="L139" s="25">
        <f t="shared" si="8"/>
        <v>639400</v>
      </c>
      <c r="M139" s="26">
        <f t="shared" si="9"/>
        <v>961413</v>
      </c>
      <c r="N139" s="26">
        <f t="shared" si="10"/>
        <v>51.844644449849994</v>
      </c>
      <c r="O139" s="26">
        <f t="shared" si="11"/>
        <v>77.954512284115793</v>
      </c>
    </row>
    <row r="140" spans="1:15" x14ac:dyDescent="0.3">
      <c r="A140" s="24">
        <v>4</v>
      </c>
      <c r="B140" s="23" t="s">
        <v>133</v>
      </c>
      <c r="C140" s="24">
        <v>1</v>
      </c>
      <c r="D140" s="24">
        <v>1</v>
      </c>
      <c r="E140" s="25">
        <v>900000</v>
      </c>
      <c r="F140" s="25">
        <v>277250</v>
      </c>
      <c r="G140" s="26">
        <v>205975</v>
      </c>
      <c r="H140" s="26">
        <v>230790</v>
      </c>
      <c r="I140" s="26">
        <v>95459.66</v>
      </c>
      <c r="J140" s="26">
        <v>128880</v>
      </c>
      <c r="K140" s="26">
        <v>51636.41</v>
      </c>
      <c r="L140" s="25">
        <f t="shared" si="8"/>
        <v>636920</v>
      </c>
      <c r="M140" s="26">
        <f t="shared" si="9"/>
        <v>353071.07000000007</v>
      </c>
      <c r="N140" s="26">
        <f t="shared" si="10"/>
        <v>70.768888888888895</v>
      </c>
      <c r="O140" s="26">
        <f t="shared" si="11"/>
        <v>39.230118888888896</v>
      </c>
    </row>
    <row r="141" spans="1:15" x14ac:dyDescent="0.3">
      <c r="A141" s="24">
        <v>5</v>
      </c>
      <c r="B141" s="23" t="s">
        <v>99</v>
      </c>
      <c r="C141" s="24">
        <v>1</v>
      </c>
      <c r="D141" s="24">
        <v>1</v>
      </c>
      <c r="E141" s="25">
        <v>215840</v>
      </c>
      <c r="F141" s="25">
        <v>56500</v>
      </c>
      <c r="G141" s="26">
        <v>47250</v>
      </c>
      <c r="H141" s="26">
        <v>66340</v>
      </c>
      <c r="I141" s="26">
        <v>37590</v>
      </c>
      <c r="J141" s="26">
        <v>30000</v>
      </c>
      <c r="K141" s="26">
        <v>0</v>
      </c>
      <c r="L141" s="25">
        <f t="shared" si="8"/>
        <v>152840</v>
      </c>
      <c r="M141" s="26">
        <f t="shared" si="9"/>
        <v>84840</v>
      </c>
      <c r="N141" s="26">
        <f t="shared" si="10"/>
        <v>70.811712379540396</v>
      </c>
      <c r="O141" s="26">
        <f t="shared" si="11"/>
        <v>39.306893995552258</v>
      </c>
    </row>
    <row r="142" spans="1:15" x14ac:dyDescent="0.3">
      <c r="A142" s="28">
        <v>6</v>
      </c>
      <c r="B142" s="27" t="s">
        <v>134</v>
      </c>
      <c r="C142" s="28">
        <v>1</v>
      </c>
      <c r="D142" s="28">
        <v>0</v>
      </c>
      <c r="E142" s="29">
        <v>37250</v>
      </c>
      <c r="F142" s="29">
        <v>0</v>
      </c>
      <c r="G142" s="30">
        <v>0</v>
      </c>
      <c r="H142" s="30">
        <v>25940</v>
      </c>
      <c r="I142" s="30">
        <v>0</v>
      </c>
      <c r="J142" s="30">
        <v>4310</v>
      </c>
      <c r="K142" s="30">
        <v>0</v>
      </c>
      <c r="L142" s="29">
        <f t="shared" si="8"/>
        <v>30250</v>
      </c>
      <c r="M142" s="30">
        <f t="shared" si="9"/>
        <v>0</v>
      </c>
      <c r="N142" s="30">
        <f t="shared" si="10"/>
        <v>81.208053691275168</v>
      </c>
      <c r="O142" s="30">
        <f t="shared" si="11"/>
        <v>0</v>
      </c>
    </row>
    <row r="143" spans="1:15" s="13" customFormat="1" x14ac:dyDescent="0.3">
      <c r="A143" s="15">
        <v>1</v>
      </c>
      <c r="B143" s="16" t="s">
        <v>72</v>
      </c>
      <c r="C143" s="15">
        <v>28</v>
      </c>
      <c r="D143" s="15">
        <v>20</v>
      </c>
      <c r="E143" s="17">
        <v>15935660</v>
      </c>
      <c r="F143" s="17">
        <v>3008805</v>
      </c>
      <c r="G143" s="18">
        <v>2225802.33</v>
      </c>
      <c r="H143" s="18">
        <v>4734005</v>
      </c>
      <c r="I143" s="18">
        <v>3415279.18</v>
      </c>
      <c r="J143" s="18">
        <v>3087900</v>
      </c>
      <c r="K143" s="18">
        <v>1608808.85</v>
      </c>
      <c r="L143" s="17">
        <f t="shared" si="8"/>
        <v>10830710</v>
      </c>
      <c r="M143" s="18">
        <f t="shared" si="9"/>
        <v>7249890.3599999994</v>
      </c>
      <c r="N143" s="18">
        <f t="shared" si="10"/>
        <v>67.965242732337416</v>
      </c>
      <c r="O143" s="18">
        <f t="shared" si="11"/>
        <v>45.494760555885357</v>
      </c>
    </row>
    <row r="144" spans="1:15" x14ac:dyDescent="0.3">
      <c r="A144" s="20">
        <v>1</v>
      </c>
      <c r="B144" s="19" t="s">
        <v>6</v>
      </c>
      <c r="C144" s="20">
        <v>19</v>
      </c>
      <c r="D144" s="20">
        <v>13</v>
      </c>
      <c r="E144" s="21">
        <v>8459060</v>
      </c>
      <c r="F144" s="21">
        <v>1696780</v>
      </c>
      <c r="G144" s="22">
        <v>1173131.53</v>
      </c>
      <c r="H144" s="22">
        <v>2624880</v>
      </c>
      <c r="I144" s="22">
        <v>2238378.52</v>
      </c>
      <c r="J144" s="22">
        <v>1770900</v>
      </c>
      <c r="K144" s="22">
        <v>1095556.94</v>
      </c>
      <c r="L144" s="21">
        <f t="shared" si="8"/>
        <v>6092560</v>
      </c>
      <c r="M144" s="22">
        <f t="shared" si="9"/>
        <v>4507066.99</v>
      </c>
      <c r="N144" s="22">
        <f t="shared" si="10"/>
        <v>72.024078325487707</v>
      </c>
      <c r="O144" s="22">
        <f t="shared" si="11"/>
        <v>53.280943627306108</v>
      </c>
    </row>
    <row r="145" spans="1:15" x14ac:dyDescent="0.3">
      <c r="A145" s="24">
        <v>2</v>
      </c>
      <c r="B145" s="23" t="s">
        <v>27</v>
      </c>
      <c r="C145" s="24">
        <v>2</v>
      </c>
      <c r="D145" s="24">
        <v>2</v>
      </c>
      <c r="E145" s="25">
        <v>4478900</v>
      </c>
      <c r="F145" s="25">
        <v>1069725</v>
      </c>
      <c r="G145" s="26">
        <v>718860</v>
      </c>
      <c r="H145" s="26">
        <v>1219725</v>
      </c>
      <c r="I145" s="26">
        <v>875400</v>
      </c>
      <c r="J145" s="26">
        <v>863150</v>
      </c>
      <c r="K145" s="26">
        <v>52960</v>
      </c>
      <c r="L145" s="25">
        <f t="shared" si="8"/>
        <v>3152600</v>
      </c>
      <c r="M145" s="26">
        <f t="shared" si="9"/>
        <v>1647220</v>
      </c>
      <c r="N145" s="26">
        <f t="shared" si="10"/>
        <v>70.3878184375628</v>
      </c>
      <c r="O145" s="26">
        <f t="shared" si="11"/>
        <v>36.777333720333118</v>
      </c>
    </row>
    <row r="146" spans="1:15" x14ac:dyDescent="0.3">
      <c r="A146" s="24">
        <v>3</v>
      </c>
      <c r="B146" s="23" t="s">
        <v>73</v>
      </c>
      <c r="C146" s="24">
        <v>2</v>
      </c>
      <c r="D146" s="24">
        <v>0</v>
      </c>
      <c r="E146" s="25">
        <v>105000</v>
      </c>
      <c r="F146" s="25">
        <v>11650</v>
      </c>
      <c r="G146" s="26">
        <v>0</v>
      </c>
      <c r="H146" s="26">
        <v>0</v>
      </c>
      <c r="I146" s="26">
        <v>0</v>
      </c>
      <c r="J146" s="26">
        <v>55000</v>
      </c>
      <c r="K146" s="26">
        <v>0</v>
      </c>
      <c r="L146" s="25">
        <f t="shared" si="8"/>
        <v>66650</v>
      </c>
      <c r="M146" s="26">
        <f t="shared" si="9"/>
        <v>0</v>
      </c>
      <c r="N146" s="26">
        <f t="shared" si="10"/>
        <v>63.476190476190474</v>
      </c>
      <c r="O146" s="26">
        <f t="shared" si="11"/>
        <v>0</v>
      </c>
    </row>
    <row r="147" spans="1:15" x14ac:dyDescent="0.3">
      <c r="A147" s="24">
        <v>4</v>
      </c>
      <c r="B147" s="23" t="s">
        <v>100</v>
      </c>
      <c r="C147" s="24">
        <v>5</v>
      </c>
      <c r="D147" s="24">
        <v>5</v>
      </c>
      <c r="E147" s="25">
        <v>2892700</v>
      </c>
      <c r="F147" s="25">
        <v>230650</v>
      </c>
      <c r="G147" s="26">
        <v>333810.8</v>
      </c>
      <c r="H147" s="26">
        <v>889400</v>
      </c>
      <c r="I147" s="26">
        <v>301500.65999999997</v>
      </c>
      <c r="J147" s="26">
        <v>398850</v>
      </c>
      <c r="K147" s="26">
        <v>460291.91000000003</v>
      </c>
      <c r="L147" s="25">
        <f t="shared" si="8"/>
        <v>1518900</v>
      </c>
      <c r="M147" s="26">
        <f t="shared" si="9"/>
        <v>1095603.3700000001</v>
      </c>
      <c r="N147" s="26">
        <f t="shared" si="10"/>
        <v>52.508037473640542</v>
      </c>
      <c r="O147" s="26">
        <f t="shared" si="11"/>
        <v>37.874766481142188</v>
      </c>
    </row>
    <row r="148" spans="1:15" x14ac:dyDescent="0.3">
      <c r="A148" s="80" t="s">
        <v>74</v>
      </c>
      <c r="B148" s="80"/>
      <c r="C148" s="10">
        <f>SUM(C143,C136,C128,C122,C109,C97,C81,C65,C57,C52,C34,C26,C20,C7)</f>
        <v>401</v>
      </c>
      <c r="D148" s="10">
        <f t="shared" ref="D148:H148" si="12">SUM(D143,D136,D128,D122,D109,D97,D81,D65,D57,D52,D34,D26,D20,D7)</f>
        <v>251</v>
      </c>
      <c r="E148" s="11">
        <f t="shared" si="12"/>
        <v>143630160</v>
      </c>
      <c r="F148" s="11">
        <f t="shared" si="12"/>
        <v>25492169</v>
      </c>
      <c r="G148" s="12">
        <f t="shared" si="12"/>
        <v>18961706.460000001</v>
      </c>
      <c r="H148" s="12">
        <f t="shared" si="12"/>
        <v>49674157</v>
      </c>
      <c r="I148" s="12">
        <f>SUM(I143,I136,I128,I122,I109,I97,I81,I65,I57,I52,I34,I26,I20,I7)</f>
        <v>30557246.129999999</v>
      </c>
      <c r="J148" s="12">
        <f>SUM(J143,J136,J128,J122,J109,J97,J81,J65,J57,J52,J34,J26,J20,J7)</f>
        <v>24913033</v>
      </c>
      <c r="K148" s="12">
        <f>SUM(K143,K136,K128,K122,K109,K97,K81,K65,K57,K52,K34,K26,K20,K7)</f>
        <v>9095548.8200000003</v>
      </c>
      <c r="L148" s="11">
        <f t="shared" si="8"/>
        <v>100079359</v>
      </c>
      <c r="M148" s="12">
        <f t="shared" si="9"/>
        <v>58614501.410000004</v>
      </c>
      <c r="N148" s="12">
        <f t="shared" si="10"/>
        <v>69.678512507400953</v>
      </c>
      <c r="O148" s="12">
        <f t="shared" si="11"/>
        <v>40.809326822444532</v>
      </c>
    </row>
    <row r="149" spans="1:15" x14ac:dyDescent="0.3">
      <c r="E149" s="32">
        <v>140039760</v>
      </c>
    </row>
    <row r="150" spans="1:15" x14ac:dyDescent="0.3">
      <c r="E150" s="35">
        <f>E148-E149</f>
        <v>3590400</v>
      </c>
    </row>
  </sheetData>
  <mergeCells count="14">
    <mergeCell ref="A148:B148"/>
    <mergeCell ref="A1:O1"/>
    <mergeCell ref="A2:O2"/>
    <mergeCell ref="A3:O3"/>
    <mergeCell ref="C4:C6"/>
    <mergeCell ref="D4:D6"/>
    <mergeCell ref="E4:E6"/>
    <mergeCell ref="N4:O5"/>
    <mergeCell ref="A4:A6"/>
    <mergeCell ref="B4:B6"/>
    <mergeCell ref="F4:G5"/>
    <mergeCell ref="L4:M5"/>
    <mergeCell ref="H4:I5"/>
    <mergeCell ref="J4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1200" verticalDpi="1200" r:id="rId1"/>
  <rowBreaks count="13" manualBreakCount="13">
    <brk id="19" max="14" man="1"/>
    <brk id="25" max="14" man="1"/>
    <brk id="33" max="14" man="1"/>
    <brk id="51" max="14" man="1"/>
    <brk id="56" max="14" man="1"/>
    <brk id="64" max="14" man="1"/>
    <brk id="80" max="14" man="1"/>
    <brk id="96" max="14" man="1"/>
    <brk id="108" max="14" man="1"/>
    <brk id="121" max="14" man="1"/>
    <brk id="127" max="14" man="1"/>
    <brk id="135" max="14" man="1"/>
    <brk id="14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BreakPreview" zoomScaleNormal="100" zoomScaleSheetLayoutView="100" workbookViewId="0">
      <selection activeCell="E12" sqref="E12"/>
    </sheetView>
  </sheetViews>
  <sheetFormatPr defaultRowHeight="18.75" x14ac:dyDescent="0.3"/>
  <cols>
    <col min="1" max="1" width="4.625" style="1" bestFit="1" customWidth="1"/>
    <col min="2" max="2" width="38" style="1" bestFit="1" customWidth="1"/>
    <col min="3" max="3" width="11.125" style="1" bestFit="1" customWidth="1"/>
    <col min="4" max="4" width="10.875" style="1" bestFit="1" customWidth="1"/>
    <col min="5" max="5" width="9.625" style="1" bestFit="1" customWidth="1"/>
    <col min="6" max="6" width="8.875" style="1" bestFit="1" customWidth="1"/>
    <col min="7" max="7" width="9.625" style="1" bestFit="1" customWidth="1"/>
    <col min="8" max="8" width="11" style="1" bestFit="1" customWidth="1"/>
    <col min="9" max="9" width="9.75" style="1" bestFit="1" customWidth="1"/>
    <col min="10" max="10" width="9.625" style="1" customWidth="1"/>
    <col min="11" max="11" width="9.625" style="1" bestFit="1" customWidth="1"/>
    <col min="12" max="12" width="8.75" style="32" bestFit="1" customWidth="1"/>
    <col min="13" max="13" width="11.125" style="1" bestFit="1" customWidth="1"/>
    <col min="14" max="14" width="5.875" style="1" bestFit="1" customWidth="1"/>
    <col min="15" max="15" width="5.75" style="1" bestFit="1" customWidth="1"/>
    <col min="16" max="16384" width="9" style="1"/>
  </cols>
  <sheetData>
    <row r="1" spans="1:15" ht="23.25" x14ac:dyDescent="0.3">
      <c r="A1" s="83" t="s">
        <v>142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3.25" x14ac:dyDescent="0.3">
      <c r="A2" s="83" t="s">
        <v>146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3.25" x14ac:dyDescent="0.3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3">
      <c r="A4" s="85" t="s">
        <v>1</v>
      </c>
      <c r="B4" s="85" t="s">
        <v>2</v>
      </c>
      <c r="C4" s="85" t="s">
        <v>76</v>
      </c>
      <c r="D4" s="85" t="s">
        <v>77</v>
      </c>
      <c r="E4" s="85" t="s">
        <v>78</v>
      </c>
      <c r="F4" s="86" t="s">
        <v>75</v>
      </c>
      <c r="G4" s="86"/>
      <c r="H4" s="67" t="s">
        <v>136</v>
      </c>
      <c r="I4" s="68"/>
      <c r="J4" s="67" t="s">
        <v>144</v>
      </c>
      <c r="K4" s="68"/>
      <c r="L4" s="67" t="s">
        <v>135</v>
      </c>
      <c r="M4" s="68"/>
      <c r="N4" s="72" t="s">
        <v>101</v>
      </c>
      <c r="O4" s="72"/>
    </row>
    <row r="5" spans="1:15" x14ac:dyDescent="0.3">
      <c r="A5" s="85"/>
      <c r="B5" s="85"/>
      <c r="C5" s="85"/>
      <c r="D5" s="85"/>
      <c r="E5" s="85"/>
      <c r="F5" s="86"/>
      <c r="G5" s="86"/>
      <c r="H5" s="69"/>
      <c r="I5" s="70"/>
      <c r="J5" s="69"/>
      <c r="K5" s="70"/>
      <c r="L5" s="69"/>
      <c r="M5" s="70"/>
      <c r="N5" s="72"/>
      <c r="O5" s="72"/>
    </row>
    <row r="6" spans="1:15" x14ac:dyDescent="0.3">
      <c r="A6" s="85"/>
      <c r="B6" s="85"/>
      <c r="C6" s="85"/>
      <c r="D6" s="85"/>
      <c r="E6" s="85"/>
      <c r="F6" s="42" t="s">
        <v>3</v>
      </c>
      <c r="G6" s="42" t="s">
        <v>4</v>
      </c>
      <c r="H6" s="42" t="s">
        <v>3</v>
      </c>
      <c r="I6" s="42" t="s">
        <v>4</v>
      </c>
      <c r="J6" s="42" t="s">
        <v>3</v>
      </c>
      <c r="K6" s="42" t="s">
        <v>4</v>
      </c>
      <c r="L6" s="31" t="s">
        <v>3</v>
      </c>
      <c r="M6" s="38" t="s">
        <v>4</v>
      </c>
      <c r="N6" s="42" t="s">
        <v>3</v>
      </c>
      <c r="O6" s="42" t="s">
        <v>4</v>
      </c>
    </row>
    <row r="7" spans="1:15" s="13" customFormat="1" x14ac:dyDescent="0.3">
      <c r="A7" s="43">
        <v>1</v>
      </c>
      <c r="B7" s="44" t="s">
        <v>5</v>
      </c>
      <c r="C7" s="43">
        <v>1</v>
      </c>
      <c r="D7" s="43">
        <v>1</v>
      </c>
      <c r="E7" s="45">
        <v>5000000</v>
      </c>
      <c r="F7" s="45">
        <f>F8</f>
        <v>1249998</v>
      </c>
      <c r="G7" s="46">
        <f t="shared" ref="G7:K7" si="0">G8</f>
        <v>774007.07</v>
      </c>
      <c r="H7" s="46">
        <f t="shared" si="0"/>
        <v>1249998</v>
      </c>
      <c r="I7" s="46">
        <f t="shared" si="0"/>
        <v>896706.7</v>
      </c>
      <c r="J7" s="46">
        <f t="shared" si="0"/>
        <v>833332</v>
      </c>
      <c r="K7" s="46">
        <f t="shared" si="0"/>
        <v>248348.19</v>
      </c>
      <c r="L7" s="45">
        <f>SUM(F7,H7,J7)</f>
        <v>3333328</v>
      </c>
      <c r="M7" s="46">
        <f>SUM(G7,I7,K7)</f>
        <v>1919061.96</v>
      </c>
      <c r="N7" s="46">
        <f>(L7*100)/E7</f>
        <v>66.666560000000004</v>
      </c>
      <c r="O7" s="46">
        <f>(M7*100)/E7</f>
        <v>38.381239200000003</v>
      </c>
    </row>
    <row r="8" spans="1:15" x14ac:dyDescent="0.3">
      <c r="A8" s="47">
        <v>1.1000000000000001</v>
      </c>
      <c r="B8" s="48" t="s">
        <v>143</v>
      </c>
      <c r="C8" s="47">
        <v>1</v>
      </c>
      <c r="D8" s="47">
        <v>1</v>
      </c>
      <c r="E8" s="49">
        <v>5000000</v>
      </c>
      <c r="F8" s="49">
        <v>1249998</v>
      </c>
      <c r="G8" s="50">
        <v>774007.07</v>
      </c>
      <c r="H8" s="50">
        <v>1249998</v>
      </c>
      <c r="I8" s="50">
        <v>896706.7</v>
      </c>
      <c r="J8" s="50">
        <v>833332</v>
      </c>
      <c r="K8" s="50">
        <v>248348.19</v>
      </c>
      <c r="L8" s="49">
        <f t="shared" ref="L8:M8" si="1">SUM(F8,H8,J8)</f>
        <v>3333328</v>
      </c>
      <c r="M8" s="50">
        <f t="shared" si="1"/>
        <v>1919061.96</v>
      </c>
      <c r="N8" s="50">
        <f t="shared" ref="N8:N9" si="2">(L8*100)/E8</f>
        <v>66.666560000000004</v>
      </c>
      <c r="O8" s="50">
        <f t="shared" ref="O8:O9" si="3">(M8*100)/E8</f>
        <v>38.381239200000003</v>
      </c>
    </row>
    <row r="9" spans="1:15" x14ac:dyDescent="0.3">
      <c r="A9" s="82" t="s">
        <v>74</v>
      </c>
      <c r="B9" s="82"/>
      <c r="C9" s="51">
        <f>C8</f>
        <v>1</v>
      </c>
      <c r="D9" s="51">
        <f t="shared" ref="D9:I9" si="4">D8</f>
        <v>1</v>
      </c>
      <c r="E9" s="52">
        <f t="shared" si="4"/>
        <v>5000000</v>
      </c>
      <c r="F9" s="52">
        <f t="shared" si="4"/>
        <v>1249998</v>
      </c>
      <c r="G9" s="53">
        <f t="shared" si="4"/>
        <v>774007.07</v>
      </c>
      <c r="H9" s="53">
        <f t="shared" si="4"/>
        <v>1249998</v>
      </c>
      <c r="I9" s="53">
        <f t="shared" si="4"/>
        <v>896706.7</v>
      </c>
      <c r="J9" s="53">
        <f>J8</f>
        <v>833332</v>
      </c>
      <c r="K9" s="53">
        <f>K8</f>
        <v>248348.19</v>
      </c>
      <c r="L9" s="52">
        <f>SUM(F9,H9,J9)</f>
        <v>3333328</v>
      </c>
      <c r="M9" s="53">
        <f>SUM(G9,I9,K9)</f>
        <v>1919061.96</v>
      </c>
      <c r="N9" s="53">
        <f t="shared" si="2"/>
        <v>66.666560000000004</v>
      </c>
      <c r="O9" s="53">
        <f t="shared" si="3"/>
        <v>38.381239200000003</v>
      </c>
    </row>
    <row r="10" spans="1:15" x14ac:dyDescent="0.3">
      <c r="A10" s="13"/>
      <c r="B10" s="13"/>
    </row>
    <row r="11" spans="1:15" x14ac:dyDescent="0.3">
      <c r="J11" s="54"/>
    </row>
    <row r="12" spans="1:15" x14ac:dyDescent="0.3">
      <c r="J12" s="54"/>
    </row>
    <row r="13" spans="1:15" x14ac:dyDescent="0.3">
      <c r="J13" s="54"/>
    </row>
  </sheetData>
  <mergeCells count="14">
    <mergeCell ref="J4:K5"/>
    <mergeCell ref="L4:M5"/>
    <mergeCell ref="N4:O5"/>
    <mergeCell ref="A9:B9"/>
    <mergeCell ref="A1:O1"/>
    <mergeCell ref="A2:O2"/>
    <mergeCell ref="A3:O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9</vt:i4>
      </vt:variant>
    </vt:vector>
  </HeadingPairs>
  <TitlesOfParts>
    <vt:vector size="14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ภูพานเพลช!Print_Area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cp:lastPrinted>2019-05-28T10:45:46Z</cp:lastPrinted>
  <dcterms:created xsi:type="dcterms:W3CDTF">2017-11-17T10:28:35Z</dcterms:created>
  <dcterms:modified xsi:type="dcterms:W3CDTF">2019-05-28T11:22:30Z</dcterms:modified>
</cp:coreProperties>
</file>