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เอกสารพี่ต้อย\"/>
    </mc:Choice>
  </mc:AlternateContent>
  <bookViews>
    <workbookView xWindow="0" yWindow="0" windowWidth="23040" windowHeight="9144"/>
  </bookViews>
  <sheets>
    <sheet name="เกษตร" sheetId="1" r:id="rId1"/>
  </sheets>
  <definedNames>
    <definedName name="_xlnm.Print_Area" localSheetId="0">เกษตร!$A$1:$I$87</definedName>
    <definedName name="_xlnm.Print_Titles" localSheetId="0">เกษตร!$4:$6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J64" i="1"/>
  <c r="G60" i="1"/>
  <c r="J60" i="1" s="1"/>
  <c r="G59" i="1"/>
  <c r="J55" i="1"/>
  <c r="G55" i="1"/>
  <c r="G53" i="1"/>
  <c r="J53" i="1" s="1"/>
  <c r="G43" i="1"/>
  <c r="G34" i="1"/>
  <c r="G29" i="1"/>
  <c r="G28" i="1" s="1"/>
  <c r="J18" i="1"/>
  <c r="G14" i="1"/>
  <c r="K11" i="1"/>
  <c r="G9" i="1"/>
  <c r="G13" i="1" l="1"/>
  <c r="G83" i="1" s="1"/>
  <c r="G89" i="1" s="1"/>
  <c r="G52" i="1"/>
  <c r="J52" i="1" s="1"/>
</calcChain>
</file>

<file path=xl/sharedStrings.xml><?xml version="1.0" encoding="utf-8"?>
<sst xmlns="http://schemas.openxmlformats.org/spreadsheetml/2006/main" count="438" uniqueCount="168">
  <si>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2561 มหาวิทยาลัยราชภัฏสกลนคร (ข้อมูล ณ ข้อมูล ณ 28 พฤศจิกายน 2560)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</si>
  <si>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</si>
  <si>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2561
14 หลัก</t>
  </si>
  <si>
    <t>รหัสงบประมาณ
ปี 2561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</si>
  <si>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</si>
  <si>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</si>
  <si>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</si>
  <si>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</si>
  <si>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</si>
  <si>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</si>
  <si>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แผนงาน  : บูรณาการส่งเสริมสร้างความเข้มแข็งและยั่งยืนให้กับเศษฐกิจภายในประเทศ</t>
  </si>
  <si>
    <t>201554700M3944</t>
  </si>
  <si>
    <t>2015562030</t>
  </si>
  <si>
    <t>กิจกรรมหลัก : การพัฒนาภาค และพื้นที่เศรษฐกิจ  (201554700M3944)</t>
  </si>
  <si>
    <t>โครงการ : โครงการยกระดับผ้าทออีสานสู่สากล  (2015562030)</t>
  </si>
  <si>
    <t>บาท</t>
  </si>
  <si>
    <t>2015562030700001</t>
  </si>
  <si>
    <t>61A55108คทก01W01</t>
  </si>
  <si>
    <t>โครงการพัฒนาเส้นใยเป้ดและฝ้ายเพื่อสร้างเส้นใยแปลกใหม่</t>
  </si>
  <si>
    <t>งบรายจ่ายอื่น</t>
  </si>
  <si>
    <t>คณะเทคโนโลยีการเกษตร</t>
  </si>
  <si>
    <t>แผนงาน  : พื้นฐานด้านการพัฒนาและเสริมสร้างศักยภาพคน</t>
  </si>
  <si>
    <t>201554700M3935</t>
  </si>
  <si>
    <t>2015534001</t>
  </si>
  <si>
    <t>กิจกรรมหลัก : จัดการเรียนการสอนด้านวิทยาศาสตร์และเทคโนโลยี  (201554700M3935)</t>
  </si>
  <si>
    <t>ผลผลิต : ผู้สำเร็จการศึกษาด้านวิทยาศาสตร์และเทคโนโลยี  (2015534001)</t>
  </si>
  <si>
    <t>2015534001000000</t>
  </si>
  <si>
    <t>รายการงบประจำ</t>
  </si>
  <si>
    <t>งบดำเนินงาน</t>
  </si>
  <si>
    <t>6111210-6111230</t>
  </si>
  <si>
    <t>61A77110คทก01W01</t>
  </si>
  <si>
    <t>1. โครงการบริการการศึกษาคณะเทคโนโลยีการเกษตร</t>
  </si>
  <si>
    <t>61A77110คทก01W02</t>
  </si>
  <si>
    <t>2. โครงการงานบริหารสำนักงานคณบดี คณะเทคโนโลยีการเกษตร</t>
  </si>
  <si>
    <t>61A77110คทก01W03</t>
  </si>
  <si>
    <t>3. โครงการพัฒนาศักยภาพบุคลากรสายวิชาการคณะเทคโนโลยีการเกษตร</t>
  </si>
  <si>
    <t>61A77110คทก01W04</t>
  </si>
  <si>
    <t>4. โครงการการจัดการความรู้คณะเทคโนโลยีการเกษตร</t>
  </si>
  <si>
    <t>61A77110คทก02W01</t>
  </si>
  <si>
    <t>5. โครงการอบรมศักยภาพนักศึกษาเพื่อเตรียมความพร้อมสู่การทำงานในศตวรรษที่ 21</t>
  </si>
  <si>
    <t>61A77110คทก03W01</t>
  </si>
  <si>
    <t>6. โครงการสนับสนุนการจัดการเรียนการสอนหลักสูตรครุศาสตรบัณฑิตสาขาวิชาคหกรรมศาสตร์</t>
  </si>
  <si>
    <t>61A77110คทก09W01</t>
  </si>
  <si>
    <t>7. โครงการกิจกรรมจัดการเรียนการสอนหลักสูตรวิทยาศาสตรบัณฑิตสาขาวิชาเทคนิคการสัตวแพทย์</t>
  </si>
  <si>
    <t>61A77110คทก10W01</t>
  </si>
  <si>
    <t>8. โครงการการจัดการเรียนการสอน หลักสูตรครุศาสตรบัณฑิตสาขาวิชาเกษตรศาสตร์</t>
  </si>
  <si>
    <t>61A77110คทก13W01</t>
  </si>
  <si>
    <t>9. โครงการสนับสนุนการจัดการเรียนการสอนสาขาวิชาพืชศาสตร์</t>
  </si>
  <si>
    <t>61A77110คทก14W01</t>
  </si>
  <si>
    <t>10. โครงการการจัดการเรียนการสอนหลักสูตร วท.บ. สัตวศาสตร์</t>
  </si>
  <si>
    <t>61A77110คทก15W02</t>
  </si>
  <si>
    <t>11. โครงการส่งเสริมการจัดการเรียนการสอนสาขาวิชาการประมง</t>
  </si>
  <si>
    <t>61A77110คทก16W01</t>
  </si>
  <si>
    <t>12. โครงการการจัดการเรียนการสอนสาขาวิชาเทคโนโลยีการอาหาร</t>
  </si>
  <si>
    <t>61A77110คทก17W01</t>
  </si>
  <si>
    <t>13. โครงการจัดกิจกรรมการเรียนการสอนหลักสูตรวิทยาศาสตรบัณฑิตสาขาวิชาธุรกิจการเกษตร 
คณะเทคโนโลยีการเกษตร</t>
  </si>
  <si>
    <t>22015534001000000</t>
  </si>
  <si>
    <t>รายการครุภัณฑ์</t>
  </si>
  <si>
    <t>งบลงทุน</t>
  </si>
  <si>
    <t>ครุภัณฑ์ที่มีราคาต่อหน่วยต่ำกว่า 1 ล้านบาท</t>
  </si>
  <si>
    <t>2015534001000009</t>
  </si>
  <si>
    <t>  61A77110ควท01W06</t>
  </si>
  <si>
    <t> โครงการครุภัณฑ์การศึกษาคณะวิทยาศาสตร์เทคโนโลยี</t>
  </si>
  <si>
    <t>1. ชุดครุภัณฑ์ห้องปฏิบัติการทางเทคนิคการสัตวแพทย์ ตำบลธาตุเชิงชุม อำเภอเมืองสกลนคร 
   จังหวัดสกลนคร</t>
  </si>
  <si>
    <t>2015534001000010</t>
  </si>
  <si>
    <t>2. ชุดครุภัณฑ์จัดการเรียนการสอนสาขาบริหารธุรกิจการเกษตร ตำบลธาตุเชิงชุมอำเภอเมืองสกลนคร 
   จังหวัดสกลนคร</t>
  </si>
  <si>
    <t>2015534001120000</t>
  </si>
  <si>
    <t>ครุภัณฑ์ที่มีราคาต่อหน่วยตั้งแต่ 1 ล้านบาทขึ้นไป</t>
  </si>
  <si>
    <t>2015534001120003</t>
  </si>
  <si>
    <t>61A77110คทก16W02</t>
  </si>
  <si>
    <t>โครงการจัดซื้อชุดครุภัณฑ์ปฏิบัติการวิทยาศาสตร์และเทคโนโลยีการอาหาร</t>
  </si>
  <si>
    <t>1. ชุดครุภัณฑ์ห้องปฏิบัติการวิทยาศาสตร์และเทคโนโลยีการอาหาร ตำบลธาตุเชิงชุมอำเภอเมืองสกลนคร 
   จังหวัดสกลนคร</t>
  </si>
  <si>
    <t>2015534001120004</t>
  </si>
  <si>
    <t>61A77110คทก15W01</t>
  </si>
  <si>
    <t>โครงการชุดปฏิบัติการตรวจวิเคราะห์คุณภาพอาหารสัตว์</t>
  </si>
  <si>
    <t>2. ชุดปฏิบัติการตรวจวิเคราะห์คุณภาพอาหารสัตว์ ตำบลธาตุเชิงชุม อำเภอเมืองสกลนครจังหวัดสกลนคร</t>
  </si>
  <si>
    <t>2015534001120010</t>
  </si>
  <si>
    <t> 61A77110คทก01W05</t>
  </si>
  <si>
    <t> โครงการครุภัณฑ์และสิ่งก่อสร้างคณะเทคโนโลยีการเกษตร</t>
  </si>
  <si>
    <t>3. ชุดครุภัณฑ์ห้องปฏิบัติการทางสัตวศาสตร์ ตำบลธาตุเชิงชุมอำเภอเมืองสกลนคร จังหวัดสกลนคร</t>
  </si>
  <si>
    <t>2015534001120016</t>
  </si>
  <si>
    <t>61A77110คทก13W03</t>
  </si>
  <si>
    <t>โครงการชุดครุภัณฑ์เตรียมการผลิตและการตรวจวิเคราะห์คุณภาพการผลิตพืชแบบปลอดภัย</t>
  </si>
  <si>
    <t>4 . ชุดครุภัณฑ์เตรียมการผลิตและการตรวจวิเคราะห์คุณภาพการผลิตพืชแบบปลอดภัย ตำบลธาตุเชิงชุม 
    อำเภอเมืองสกลนคร จังหวัดสกลนคร</t>
  </si>
  <si>
    <t>2015534001410000</t>
  </si>
  <si>
    <t>ค่าก่อสร้างที่มีราคาต่อหน่วย &gt;10 ล้านบาทขึ้นไป</t>
  </si>
  <si>
    <t>2015534001410001</t>
  </si>
  <si>
    <t>  61A77110คทก01W05</t>
  </si>
  <si>
    <t>1. ค่าก่อสร้างอาคารปฏิบัติการทางธุรกิจการเกษตรและสัตวศาสตร์ ตำบลธาตุเชิงชุม อำเภอเมืองสกลนคร
   จังหวัดสกลนคร</t>
  </si>
  <si>
    <t>2015534001410002</t>
  </si>
  <si>
    <t>61A77110คทก13W02</t>
  </si>
  <si>
    <t>โครงการก่อสร้างโรงเรือนปลูกพืชระบบปรับอุณหภูมิอัตโนมัติ</t>
  </si>
  <si>
    <t>2. ค่าก่อสร้างโรงเรือนปลูกพืชระบบปรับอุณหภูมิอัตโนมัติตำบลธาตุเชิงชุม อำเภอเมืองสกลนคร 
   จังหวัดสกลนคร</t>
  </si>
  <si>
    <t>2015534001410004</t>
  </si>
  <si>
    <t>61A77110คทก16W03</t>
  </si>
  <si>
    <t>โครงการจัดสร้างอาคารโรงงานต้นแบบพัฒนาผลิตภัณฑ์และนวัตกรรมอาหาร</t>
  </si>
  <si>
    <t>4. ค่าก่อสร้างอาคารโรงงานต้นแบบพัฒนาผลิตภัณฑ์และส่งเสริมนวัตกรรมอาหาร ตำบลธาตุเชิงชุม 
   อำเภอเมืองสกลนคร จังหวัดสกลนคร</t>
  </si>
  <si>
    <t>201554700M3936</t>
  </si>
  <si>
    <t>2015534002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</si>
  <si>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</si>
  <si>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(201554700M3936)</t>
  </si>
  <si>
    <t>ผลผลิต : ผู้สำเร็จการศึกษาด้านสังคมศาสตร์  (2015534002)</t>
  </si>
  <si>
    <t>2015534002700001</t>
  </si>
  <si>
    <t>ค่าใช้จ่ายในการประกันคุณภาพการศึกษา</t>
  </si>
  <si>
    <t>61A77214คทก01W02</t>
  </si>
  <si>
    <t>โครงการการประกันคุณภาพการศึกษาคณะเทคโนโลยีการเกษตร</t>
  </si>
  <si>
    <t>2015534002700002</t>
  </si>
  <si>
    <t xml:space="preserve">   ค่าใช้จ่ายในการพัฒนาศูนย์วิทยบริการ</t>
  </si>
  <si>
    <t>61A77214คทก01W01</t>
  </si>
  <si>
    <t>โครงการพัฒนาห้องสมุดคณะเทคโนโลยีการเกษตร</t>
  </si>
  <si>
    <t>201554700M3940</t>
  </si>
  <si>
    <t>2015534003</t>
  </si>
  <si>
    <t>กิจกรรมหลัก : เผยแพร่ความรู้และบริการวิชาการ  (201554700M3940)</t>
  </si>
  <si>
    <t>ผลผลิต : ผลงานการให้บริการวิชาการ  (2015534003)</t>
  </si>
  <si>
    <t>2015534003700008</t>
  </si>
  <si>
    <t>ค่าใช้จ่ายสำหรับโครงการบริการวิชาการ</t>
  </si>
  <si>
    <t>61A77312คทก09W01</t>
  </si>
  <si>
    <t>1. โครงการไส้เดือนดินจากฐานความรู้สู่การเกษตรแบบยั่งยืนปี 3</t>
  </si>
  <si>
    <t> 61A77312คทก09W02 </t>
  </si>
  <si>
    <t>2. โครงการคลินิกรักษาสัตว์เคลื่อนที่</t>
  </si>
  <si>
    <t> 61A77312คทก15W01</t>
  </si>
  <si>
    <t>3. โครงการถ่ายทอดความรู้การเลี้ยงปลาด้วยระบบอะควาโปนิกส์ (Aquaponic System) เพื่อความมั่งคงทาง
   อาหารภายในครัวเรือน</t>
  </si>
  <si>
    <t>  61A77312คทก17W01</t>
  </si>
  <si>
    <t>4. โครงการการถ่ายทอดเทคโนโลยีการจัดการผลผลิตปลานิลเพื่อเพิ่มรายได้ตามแนวทางเศรษฐกิจพอเพียง</t>
  </si>
  <si>
    <t> 61A77312คทก03W01</t>
  </si>
  <si>
    <t>5. โครงการค่ายคหกรรมศาสตร์แต่งแต้มฝันแบ่งปันน้องครั้งที่ 5</t>
  </si>
  <si>
    <t>61A77312คทก14W01</t>
  </si>
  <si>
    <t>6. โครงการการจัดการสุขภาพสัตว์และการผสมเทียมและการจัดการอาหารเพื่อเพิ่มประสิทธิภาพการ
   ผลิตโคต้นน้ำ</t>
  </si>
  <si>
    <t> 61A77312คทก16W02</t>
  </si>
  <si>
    <t>7. โครางการการแปรรูปผลิตภัณฑ์จากปลาร้า</t>
  </si>
  <si>
    <t> 61A77312คทก13W0</t>
  </si>
  <si>
    <t>8. โครงการสนับสนุนการเตรียมความพร้อมในการเป็นหน่วยสาธิตและฝึกอบรมการผลิตพืชตามแนวทาง
   เกษตรปลอดภัย ปีที่ 2</t>
  </si>
  <si>
    <t>61A77312คทก16W01</t>
  </si>
  <si>
    <t>9. โครงการการฝึกอบรมเพื่อถ่ายทอดเทคโนโลยีการแปรรูปข้าวกล้องงอกบ้านนางอยตำบลเต่างอย 
   อำเภอเต่างอย จังหวัดสกลนคร</t>
  </si>
  <si>
    <t>201554700M3943</t>
  </si>
  <si>
    <t>201534004</t>
  </si>
  <si>
    <t>กิจกรรมหลัก : ส่งเสริมการทำนุบำรุงศิลปวัฒนธรรม (201554700M3943)</t>
  </si>
  <si>
    <t>ผลผลิต : ผลงานทำนุบำรุงศิลป วัฒนธรรม (201543004)</t>
  </si>
  <si>
    <t>2015534004700002</t>
  </si>
  <si>
    <t>ค่าใช้จ่ายโครงการการอนุรักษ์วัฒนธรรมท้องถิ่นและโครงการทำนุบำรุงศิลปวัฒนธรรม</t>
  </si>
  <si>
    <t>61A77421คทก01W01 </t>
  </si>
  <si>
    <t>1. โครงการเกษตรสืบสานศิลปวัฒนธรรมท้องถิ่น</t>
  </si>
  <si>
    <t>  61A77421คทก01W02 </t>
  </si>
  <si>
    <t>2. โครงการสืบสานภูมิปัญญาอาหารพื้นบ้านอีสาน</t>
  </si>
  <si>
    <t>  61A77421คทก17W01</t>
  </si>
  <si>
    <t>3. โครงการการปฏิบัติธรรมเพื่อพัฒนาคุณธรรม จริยธรรม ความรู้ ความคิด และจิตสำนึกสาธารณะ นักศึกษา
    สาขาวิชาธุรกิจการเกษตร</t>
  </si>
  <si>
    <t>  61A77421คทก01W03</t>
  </si>
  <si>
    <t>4. โครงการสืบสานภูมิปัญญาและทำนุบำรุงศิลปวัฒนธรรมการทำเครื่องมือประมงพื้นบ้าน</t>
  </si>
  <si>
    <t>  61A77421คทก14W01  </t>
  </si>
  <si>
    <t>5. โครงการทำบุญสืบสานประเพณีขอขมาบูชาครูใหญ่สัตวศาสตร์</t>
  </si>
  <si>
    <t> 61A77421คทก13W02</t>
  </si>
  <si>
    <t>6. โครงการพืชศาสตร์สืบสานวัฒนธรรมประเพณีการเกษตร ข้าวคือวัฒนธรรม</t>
  </si>
  <si>
    <t>  61A77421คทก01W04 </t>
  </si>
  <si>
    <t>7. โครงการส่งเสริมนักศึกษาในการแปรรูปผ้าย้อมครามด้วยเทคนิคมัดย้อมแบบชิโบริ</t>
  </si>
  <si>
    <t>  61A77421คทก13W01</t>
  </si>
  <si>
    <t>8. โครงการอบรมการใช้สมุนไพรพื้นบ้านในสัตว์</t>
  </si>
  <si>
    <t>หมายเหตุ  ** แหล่งของเงินจะแบ่งตามงบประมาณรายจ่าย ดังนี้</t>
  </si>
  <si>
    <t>เงินเดือน</t>
  </si>
  <si>
    <t>6111210   ค่าตอบแทน                                                             6111310  ครุภัณฑ์</t>
  </si>
  <si>
    <t>รวมงบประมาณทั้งสิ้น</t>
  </si>
  <si>
    <t>ค่าจ้างประจำ</t>
  </si>
  <si>
    <t>6111220   ค่าใช้สอย                                                                6111320 ที่ดิน สิ่งก่อสร้าง</t>
  </si>
  <si>
    <t>ค่าจ้างชั่วคราว</t>
  </si>
  <si>
    <t>6111230    ค่าวัสดุ                                                                  6111410 เงินอุดหนุนทั่วไป</t>
  </si>
  <si>
    <t>ค่าจ้างลูกจ้างสัญญาจ้าง</t>
  </si>
  <si>
    <t>6111240    ค่าสาธารณูปโภค                                                      6111420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</si>
  <si>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</si>
  <si>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              6111500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</si>
</sst>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Arial"/>
      <family val="2"/>
    </font>
    <font>
      <b/>
      <u/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5"/>
      <color rgb="FF000000"/>
      <name val="TH SarabunPSK"/>
      <family val="2"/>
    </font>
    <font>
      <sz val="11"/>
      <color theme="1"/>
      <name val="Tahoma"/>
      <family val="2"/>
      <scheme val="minor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00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3" fontId="0" fillId="0" borderId="0" xfId="1" applyFont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" fontId="3" fillId="0" borderId="7" xfId="2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right" vertical="top" wrapText="1"/>
    </xf>
    <xf numFmtId="49" fontId="2" fillId="3" borderId="8" xfId="0" applyNumberFormat="1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3" fontId="4" fillId="0" borderId="0" xfId="1" applyFont="1"/>
    <xf numFmtId="0" fontId="4" fillId="0" borderId="0" xfId="0" applyFont="1"/>
    <xf numFmtId="49" fontId="2" fillId="3" borderId="12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top" wrapText="1"/>
    </xf>
    <xf numFmtId="49" fontId="2" fillId="4" borderId="9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3" fontId="5" fillId="4" borderId="10" xfId="2" applyNumberFormat="1" applyFont="1" applyFill="1" applyBorder="1" applyAlignment="1">
      <alignment horizontal="right" vertical="top" wrapText="1"/>
    </xf>
    <xf numFmtId="0" fontId="5" fillId="4" borderId="11" xfId="0" applyFont="1" applyFill="1" applyBorder="1" applyAlignment="1">
      <alignment horizontal="right" vertical="top" wrapText="1"/>
    </xf>
    <xf numFmtId="187" fontId="3" fillId="4" borderId="11" xfId="0" applyNumberFormat="1" applyFont="1" applyFill="1" applyBorder="1" applyAlignment="1">
      <alignment vertical="top" wrapText="1"/>
    </xf>
    <xf numFmtId="49" fontId="2" fillId="4" borderId="8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 wrapText="1"/>
    </xf>
    <xf numFmtId="3" fontId="5" fillId="4" borderId="1" xfId="2" applyNumberFormat="1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horizontal="right" vertical="top" wrapText="1"/>
    </xf>
    <xf numFmtId="187" fontId="3" fillId="4" borderId="3" xfId="0" applyNumberFormat="1" applyFont="1" applyFill="1" applyBorder="1" applyAlignment="1">
      <alignment vertical="top" wrapText="1"/>
    </xf>
    <xf numFmtId="49" fontId="3" fillId="4" borderId="9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3" fontId="3" fillId="0" borderId="17" xfId="2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3" fontId="2" fillId="0" borderId="17" xfId="2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187" fontId="6" fillId="0" borderId="22" xfId="1" applyNumberFormat="1" applyFont="1" applyBorder="1" applyAlignment="1">
      <alignment horizontal="right" vertical="top" wrapText="1"/>
    </xf>
    <xf numFmtId="0" fontId="3" fillId="0" borderId="23" xfId="0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3" fontId="8" fillId="0" borderId="17" xfId="0" applyNumberFormat="1" applyFont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3" fontId="2" fillId="0" borderId="24" xfId="2" applyNumberFormat="1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top" wrapText="1"/>
    </xf>
    <xf numFmtId="187" fontId="7" fillId="0" borderId="24" xfId="1" applyNumberFormat="1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187" fontId="7" fillId="0" borderId="26" xfId="1" applyNumberFormat="1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187" fontId="6" fillId="0" borderId="29" xfId="1" applyNumberFormat="1" applyFont="1" applyBorder="1" applyAlignment="1">
      <alignment horizontal="right" vertical="top" wrapText="1"/>
    </xf>
    <xf numFmtId="0" fontId="7" fillId="0" borderId="28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187" fontId="6" fillId="0" borderId="32" xfId="1" applyNumberFormat="1" applyFont="1" applyBorder="1" applyAlignment="1">
      <alignment horizontal="right" vertical="top" wrapText="1"/>
    </xf>
    <xf numFmtId="0" fontId="6" fillId="0" borderId="33" xfId="0" applyFont="1" applyBorder="1" applyAlignment="1">
      <alignment vertical="top" wrapText="1"/>
    </xf>
    <xf numFmtId="187" fontId="6" fillId="0" borderId="24" xfId="1" applyNumberFormat="1" applyFont="1" applyBorder="1" applyAlignment="1">
      <alignment horizontal="right" vertical="top" wrapText="1"/>
    </xf>
    <xf numFmtId="0" fontId="7" fillId="0" borderId="14" xfId="0" applyFont="1" applyFill="1" applyBorder="1" applyAlignment="1">
      <alignment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vertical="top" wrapText="1"/>
    </xf>
    <xf numFmtId="0" fontId="2" fillId="4" borderId="13" xfId="0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0" fontId="7" fillId="0" borderId="19" xfId="3" applyFont="1" applyFill="1" applyBorder="1" applyAlignment="1" applyProtection="1">
      <alignment horizontal="center" vertical="top" wrapText="1"/>
    </xf>
    <xf numFmtId="49" fontId="12" fillId="0" borderId="17" xfId="4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4" xfId="5" applyFont="1" applyFill="1" applyBorder="1" applyAlignment="1">
      <alignment horizontal="center" vertical="top" wrapText="1"/>
    </xf>
    <xf numFmtId="3" fontId="2" fillId="0" borderId="36" xfId="2" applyNumberFormat="1" applyFont="1" applyFill="1" applyBorder="1" applyAlignment="1">
      <alignment horizontal="right" vertical="top" wrapText="1"/>
    </xf>
    <xf numFmtId="49" fontId="13" fillId="0" borderId="34" xfId="4" applyNumberFormat="1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vertical="top" wrapText="1"/>
    </xf>
    <xf numFmtId="0" fontId="9" fillId="0" borderId="38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top" wrapText="1"/>
    </xf>
    <xf numFmtId="0" fontId="2" fillId="0" borderId="24" xfId="5" applyFont="1" applyFill="1" applyBorder="1" applyAlignment="1">
      <alignment horizontal="center" vertical="top" wrapText="1"/>
    </xf>
    <xf numFmtId="3" fontId="6" fillId="0" borderId="17" xfId="2" applyNumberFormat="1" applyFont="1" applyFill="1" applyBorder="1" applyAlignment="1">
      <alignment horizontal="right" vertical="top" wrapText="1"/>
    </xf>
    <xf numFmtId="0" fontId="3" fillId="0" borderId="18" xfId="5" applyFont="1" applyFill="1" applyBorder="1" applyAlignment="1">
      <alignment vertical="top" wrapText="1"/>
    </xf>
    <xf numFmtId="49" fontId="12" fillId="0" borderId="24" xfId="4" applyNumberFormat="1" applyFont="1" applyFill="1" applyBorder="1" applyAlignment="1">
      <alignment horizontal="center" vertical="top" wrapText="1"/>
    </xf>
    <xf numFmtId="49" fontId="14" fillId="0" borderId="17" xfId="4" applyNumberFormat="1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vertical="top" wrapText="1"/>
    </xf>
    <xf numFmtId="0" fontId="9" fillId="0" borderId="41" xfId="0" applyFont="1" applyFill="1" applyBorder="1" applyAlignment="1">
      <alignment vertical="top" wrapText="1"/>
    </xf>
    <xf numFmtId="0" fontId="3" fillId="0" borderId="25" xfId="5" applyFont="1" applyFill="1" applyBorder="1" applyAlignment="1">
      <alignment horizontal="center" vertical="top" wrapText="1"/>
    </xf>
    <xf numFmtId="0" fontId="3" fillId="0" borderId="24" xfId="5" applyFont="1" applyFill="1" applyBorder="1" applyAlignment="1">
      <alignment horizontal="center" vertical="top" wrapText="1"/>
    </xf>
    <xf numFmtId="187" fontId="6" fillId="0" borderId="17" xfId="1" applyNumberFormat="1" applyFont="1" applyFill="1" applyBorder="1" applyAlignment="1">
      <alignment horizontal="right" vertical="top" wrapText="1"/>
    </xf>
    <xf numFmtId="0" fontId="3" fillId="0" borderId="18" xfId="5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vertical="top" wrapText="1"/>
    </xf>
    <xf numFmtId="49" fontId="2" fillId="4" borderId="11" xfId="0" applyNumberFormat="1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4" fillId="0" borderId="14" xfId="3" applyFont="1" applyFill="1" applyBorder="1" applyAlignment="1" applyProtection="1">
      <alignment horizontal="center" vertical="top" wrapText="1"/>
    </xf>
    <xf numFmtId="49" fontId="14" fillId="0" borderId="14" xfId="4" applyNumberFormat="1" applyFont="1" applyFill="1" applyBorder="1" applyAlignment="1">
      <alignment horizontal="center" vertical="top" wrapText="1"/>
    </xf>
    <xf numFmtId="49" fontId="2" fillId="0" borderId="14" xfId="4" applyNumberFormat="1" applyFont="1" applyFill="1" applyBorder="1" applyAlignment="1">
      <alignment horizontal="center" wrapText="1"/>
    </xf>
    <xf numFmtId="0" fontId="2" fillId="0" borderId="12" xfId="5" applyFont="1" applyFill="1" applyBorder="1" applyAlignment="1">
      <alignment vertical="top" wrapText="1"/>
    </xf>
    <xf numFmtId="3" fontId="2" fillId="0" borderId="34" xfId="2" applyNumberFormat="1" applyFont="1" applyFill="1" applyBorder="1" applyAlignment="1">
      <alignment horizontal="right" vertical="top" wrapText="1"/>
    </xf>
    <xf numFmtId="49" fontId="3" fillId="0" borderId="19" xfId="4" applyNumberFormat="1" applyFont="1" applyFill="1" applyBorder="1" applyAlignment="1">
      <alignment horizontal="center" wrapText="1"/>
    </xf>
    <xf numFmtId="0" fontId="6" fillId="0" borderId="20" xfId="0" applyFont="1" applyBorder="1" applyAlignment="1">
      <alignment horizontal="left" wrapText="1"/>
    </xf>
    <xf numFmtId="0" fontId="3" fillId="0" borderId="19" xfId="5" applyFont="1" applyFill="1" applyBorder="1" applyAlignment="1">
      <alignment horizontal="center" vertical="top" wrapText="1"/>
    </xf>
    <xf numFmtId="3" fontId="6" fillId="0" borderId="24" xfId="0" applyNumberFormat="1" applyFont="1" applyBorder="1" applyAlignment="1">
      <alignment wrapText="1"/>
    </xf>
    <xf numFmtId="0" fontId="3" fillId="0" borderId="23" xfId="5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vertical="top" wrapText="1"/>
    </xf>
    <xf numFmtId="3" fontId="6" fillId="0" borderId="24" xfId="0" applyNumberFormat="1" applyFont="1" applyBorder="1" applyAlignment="1">
      <alignment vertical="top" wrapText="1"/>
    </xf>
    <xf numFmtId="49" fontId="3" fillId="0" borderId="25" xfId="4" applyNumberFormat="1" applyFont="1" applyFill="1" applyBorder="1" applyAlignment="1">
      <alignment horizontal="center" wrapText="1"/>
    </xf>
    <xf numFmtId="0" fontId="6" fillId="0" borderId="42" xfId="0" applyFont="1" applyBorder="1" applyAlignment="1">
      <alignment horizontal="left" wrapText="1"/>
    </xf>
    <xf numFmtId="3" fontId="6" fillId="0" borderId="26" xfId="0" applyNumberFormat="1" applyFont="1" applyBorder="1" applyAlignment="1">
      <alignment vertical="top" wrapText="1"/>
    </xf>
    <xf numFmtId="0" fontId="3" fillId="0" borderId="27" xfId="5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top" wrapText="1"/>
    </xf>
    <xf numFmtId="49" fontId="3" fillId="0" borderId="14" xfId="4" applyNumberFormat="1" applyFont="1" applyFill="1" applyBorder="1" applyAlignment="1">
      <alignment horizontal="center" wrapText="1"/>
    </xf>
    <xf numFmtId="0" fontId="6" fillId="0" borderId="43" xfId="0" applyFont="1" applyBorder="1" applyAlignment="1">
      <alignment horizontal="left" wrapText="1"/>
    </xf>
    <xf numFmtId="3" fontId="6" fillId="0" borderId="17" xfId="0" applyNumberFormat="1" applyFont="1" applyBorder="1" applyAlignment="1">
      <alignment vertical="top" wrapText="1"/>
    </xf>
    <xf numFmtId="0" fontId="14" fillId="0" borderId="25" xfId="3" applyFont="1" applyFill="1" applyBorder="1" applyAlignment="1" applyProtection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3" fillId="4" borderId="13" xfId="5" applyFont="1" applyFill="1" applyBorder="1" applyAlignment="1">
      <alignment horizontal="center" vertical="top" wrapText="1"/>
    </xf>
    <xf numFmtId="3" fontId="3" fillId="4" borderId="4" xfId="6" applyNumberFormat="1" applyFont="1" applyFill="1" applyBorder="1" applyAlignment="1">
      <alignment horizontal="right" vertical="top"/>
    </xf>
    <xf numFmtId="0" fontId="3" fillId="4" borderId="6" xfId="5" applyFont="1" applyFill="1" applyBorder="1" applyAlignment="1">
      <alignment horizontal="right" vertical="top" wrapText="1"/>
    </xf>
    <xf numFmtId="0" fontId="3" fillId="4" borderId="13" xfId="5" applyFont="1" applyFill="1" applyBorder="1" applyAlignment="1">
      <alignment vertical="top" wrapText="1"/>
    </xf>
    <xf numFmtId="0" fontId="15" fillId="4" borderId="9" xfId="3" applyFont="1" applyFill="1" applyBorder="1" applyAlignment="1" applyProtection="1">
      <alignment horizontal="center" vertical="top" wrapText="1"/>
    </xf>
    <xf numFmtId="49" fontId="12" fillId="4" borderId="7" xfId="4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3" fillId="4" borderId="9" xfId="5" applyFont="1" applyFill="1" applyBorder="1" applyAlignment="1">
      <alignment horizontal="center" vertical="top" wrapText="1"/>
    </xf>
    <xf numFmtId="3" fontId="3" fillId="4" borderId="10" xfId="6" applyNumberFormat="1" applyFont="1" applyFill="1" applyBorder="1" applyAlignment="1">
      <alignment horizontal="right" vertical="top"/>
    </xf>
    <xf numFmtId="0" fontId="3" fillId="4" borderId="11" xfId="5" applyFont="1" applyFill="1" applyBorder="1" applyAlignment="1">
      <alignment horizontal="right" vertical="top" wrapText="1"/>
    </xf>
    <xf numFmtId="0" fontId="3" fillId="4" borderId="9" xfId="5" applyFont="1" applyFill="1" applyBorder="1" applyAlignment="1">
      <alignment vertical="top" wrapText="1"/>
    </xf>
    <xf numFmtId="3" fontId="2" fillId="4" borderId="10" xfId="6" applyNumberFormat="1" applyFont="1" applyFill="1" applyBorder="1" applyAlignment="1">
      <alignment horizontal="right" vertical="top"/>
    </xf>
    <xf numFmtId="0" fontId="2" fillId="4" borderId="11" xfId="5" applyFont="1" applyFill="1" applyBorder="1" applyAlignment="1">
      <alignment horizontal="right" vertical="top" wrapText="1"/>
    </xf>
    <xf numFmtId="0" fontId="15" fillId="0" borderId="14" xfId="3" applyFont="1" applyFill="1" applyBorder="1" applyAlignment="1" applyProtection="1">
      <alignment horizontal="center" vertical="top" wrapText="1"/>
    </xf>
    <xf numFmtId="49" fontId="12" fillId="0" borderId="44" xfId="4" applyNumberFormat="1" applyFont="1" applyFill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wrapText="1"/>
    </xf>
    <xf numFmtId="0" fontId="12" fillId="0" borderId="12" xfId="4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0" fontId="3" fillId="0" borderId="19" xfId="5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5" applyFont="1" applyFill="1" applyBorder="1" applyAlignment="1">
      <alignment horizontal="center" vertical="top" wrapText="1"/>
    </xf>
    <xf numFmtId="187" fontId="6" fillId="0" borderId="2" xfId="1" applyNumberFormat="1" applyFont="1" applyFill="1" applyBorder="1" applyAlignment="1">
      <alignment horizontal="right" vertical="top" wrapText="1"/>
    </xf>
    <xf numFmtId="0" fontId="3" fillId="0" borderId="2" xfId="5" applyFont="1" applyFill="1" applyBorder="1" applyAlignment="1">
      <alignment horizontal="right" vertical="top" wrapText="1"/>
    </xf>
    <xf numFmtId="0" fontId="3" fillId="0" borderId="2" xfId="5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Border="1" applyAlignment="1">
      <alignment horizontal="center" vertical="top" wrapText="1"/>
    </xf>
    <xf numFmtId="187" fontId="16" fillId="0" borderId="0" xfId="2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87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center"/>
    </xf>
    <xf numFmtId="187" fontId="3" fillId="0" borderId="0" xfId="1" applyNumberFormat="1" applyFont="1" applyFill="1"/>
    <xf numFmtId="187" fontId="3" fillId="0" borderId="0" xfId="0" applyNumberFormat="1" applyFont="1" applyFill="1"/>
    <xf numFmtId="0" fontId="17" fillId="0" borderId="0" xfId="0" applyFont="1" applyFill="1"/>
  </cellXfs>
  <cellStyles count="7">
    <cellStyle name="Comma 2" xfId="2"/>
    <cellStyle name="Comma_จัดสรรแยกผลผลิต-ม.แม่ฟ้าหลวง" xfId="6"/>
    <cellStyle name="Normal 3" xfId="3"/>
    <cellStyle name="Normal_Sheet1" xfId="4"/>
    <cellStyle name="เครื่องหมายจุลภาค" xfId="1" builtinId="3"/>
    <cellStyle name="ปกติ" xfId="0" builtinId="0"/>
    <cellStyle name="ปกติ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9"/>
  <sheetViews>
    <sheetView tabSelected="1" view="pageBreakPreview" topLeftCell="A52" zoomScaleNormal="100" zoomScaleSheetLayoutView="100" workbookViewId="0">
      <selection activeCell="D68" sqref="D68"/>
    </sheetView>
  </sheetViews>
  <sheetFormatPr defaultRowHeight="17.399999999999999" x14ac:dyDescent="0.3"/>
  <cols>
    <col min="1" max="1" width="16.109375" style="193" bestFit="1" customWidth="1"/>
    <col min="2" max="2" width="18.6640625" style="193" customWidth="1"/>
    <col min="3" max="3" width="20.44140625" style="194" customWidth="1"/>
    <col min="4" max="4" width="79" style="193" customWidth="1"/>
    <col min="5" max="5" width="13.109375" style="193" bestFit="1" customWidth="1"/>
    <col min="6" max="6" width="16.109375" style="193" customWidth="1"/>
    <col min="7" max="7" width="12" style="197" bestFit="1" customWidth="1"/>
    <col min="8" max="8" width="4.5546875" style="193" customWidth="1"/>
    <col min="9" max="9" width="22.44140625" style="193" customWidth="1"/>
    <col min="10" max="10" width="15" style="4" bestFit="1" customWidth="1"/>
    <col min="11" max="11" width="14" style="4" bestFit="1" customWidth="1"/>
  </cols>
  <sheetData>
    <row r="1" spans="1:11" ht="21" x14ac:dyDescent="0.6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8.75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11" ht="21" x14ac:dyDescent="0.25">
      <c r="A3" s="8"/>
      <c r="B3" s="8"/>
      <c r="C3" s="9"/>
      <c r="D3" s="9"/>
      <c r="E3" s="8"/>
      <c r="F3" s="8"/>
      <c r="G3" s="10"/>
      <c r="H3" s="11"/>
      <c r="I3" s="8"/>
    </row>
    <row r="4" spans="1:11" s="20" customFormat="1" ht="21" x14ac:dyDescent="0.25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6"/>
      <c r="G4" s="17" t="s">
        <v>7</v>
      </c>
      <c r="H4" s="18"/>
      <c r="I4" s="15" t="s">
        <v>8</v>
      </c>
      <c r="J4" s="19"/>
      <c r="K4" s="19"/>
    </row>
    <row r="5" spans="1:11" s="20" customFormat="1" ht="21" x14ac:dyDescent="0.25">
      <c r="A5" s="21"/>
      <c r="B5" s="13"/>
      <c r="C5" s="22"/>
      <c r="D5" s="23"/>
      <c r="E5" s="23"/>
      <c r="F5" s="24" t="s">
        <v>9</v>
      </c>
      <c r="G5" s="17"/>
      <c r="H5" s="18"/>
      <c r="I5" s="23"/>
      <c r="J5" s="19"/>
      <c r="K5" s="19"/>
    </row>
    <row r="6" spans="1:11" s="20" customFormat="1" ht="21" x14ac:dyDescent="0.25">
      <c r="A6" s="25"/>
      <c r="B6" s="13"/>
      <c r="C6" s="26"/>
      <c r="D6" s="27"/>
      <c r="E6" s="27"/>
      <c r="F6" s="28"/>
      <c r="G6" s="17"/>
      <c r="H6" s="18"/>
      <c r="I6" s="27"/>
      <c r="J6" s="19"/>
      <c r="K6" s="19"/>
    </row>
    <row r="7" spans="1:11" s="20" customFormat="1" ht="21" x14ac:dyDescent="0.25">
      <c r="A7" s="29"/>
      <c r="B7" s="30"/>
      <c r="C7" s="30"/>
      <c r="D7" s="31" t="s">
        <v>10</v>
      </c>
      <c r="E7" s="32"/>
      <c r="F7" s="32"/>
      <c r="G7" s="33"/>
      <c r="H7" s="34"/>
      <c r="I7" s="35"/>
      <c r="J7" s="19"/>
      <c r="K7" s="19"/>
    </row>
    <row r="8" spans="1:11" s="20" customFormat="1" ht="21" x14ac:dyDescent="0.25">
      <c r="A8" s="29" t="s">
        <v>11</v>
      </c>
      <c r="B8" s="30" t="s">
        <v>12</v>
      </c>
      <c r="C8" s="36"/>
      <c r="D8" s="37" t="s">
        <v>13</v>
      </c>
      <c r="E8" s="38"/>
      <c r="F8" s="38"/>
      <c r="G8" s="39"/>
      <c r="H8" s="40"/>
      <c r="I8" s="41"/>
      <c r="J8" s="19"/>
      <c r="K8" s="19"/>
    </row>
    <row r="9" spans="1:11" s="20" customFormat="1" ht="21" x14ac:dyDescent="0.25">
      <c r="A9" s="29"/>
      <c r="B9" s="42"/>
      <c r="C9" s="30"/>
      <c r="D9" s="31" t="s">
        <v>14</v>
      </c>
      <c r="E9" s="32"/>
      <c r="F9" s="32"/>
      <c r="G9" s="33">
        <f>G10</f>
        <v>2000000</v>
      </c>
      <c r="H9" s="34" t="s">
        <v>15</v>
      </c>
      <c r="I9" s="35"/>
      <c r="J9" s="19"/>
      <c r="K9" s="19"/>
    </row>
    <row r="10" spans="1:11" s="20" customFormat="1" ht="21" x14ac:dyDescent="0.25">
      <c r="A10" s="43" t="s">
        <v>11</v>
      </c>
      <c r="B10" s="44" t="s">
        <v>16</v>
      </c>
      <c r="C10" s="45" t="s">
        <v>17</v>
      </c>
      <c r="D10" s="46" t="s">
        <v>18</v>
      </c>
      <c r="E10" s="47" t="s">
        <v>19</v>
      </c>
      <c r="F10" s="47">
        <v>6111500</v>
      </c>
      <c r="G10" s="48">
        <v>2000000</v>
      </c>
      <c r="H10" s="49" t="s">
        <v>15</v>
      </c>
      <c r="I10" s="50" t="s">
        <v>20</v>
      </c>
      <c r="J10" s="19"/>
      <c r="K10" s="19"/>
    </row>
    <row r="11" spans="1:11" ht="21" x14ac:dyDescent="0.25">
      <c r="A11" s="29"/>
      <c r="B11" s="30"/>
      <c r="C11" s="30"/>
      <c r="D11" s="31" t="s">
        <v>21</v>
      </c>
      <c r="E11" s="32"/>
      <c r="F11" s="32"/>
      <c r="G11" s="33"/>
      <c r="H11" s="34"/>
      <c r="I11" s="35"/>
      <c r="J11" s="4">
        <v>10380980</v>
      </c>
      <c r="K11" s="4">
        <f>J11-H11</f>
        <v>10380980</v>
      </c>
    </row>
    <row r="12" spans="1:11" ht="21" x14ac:dyDescent="0.25">
      <c r="A12" s="29" t="s">
        <v>22</v>
      </c>
      <c r="B12" s="30" t="s">
        <v>23</v>
      </c>
      <c r="C12" s="36"/>
      <c r="D12" s="37" t="s">
        <v>24</v>
      </c>
      <c r="E12" s="38"/>
      <c r="F12" s="38"/>
      <c r="G12" s="39"/>
      <c r="H12" s="40"/>
      <c r="I12" s="41"/>
    </row>
    <row r="13" spans="1:11" ht="21" x14ac:dyDescent="0.25">
      <c r="A13" s="29"/>
      <c r="B13" s="42"/>
      <c r="C13" s="30"/>
      <c r="D13" s="31" t="s">
        <v>25</v>
      </c>
      <c r="E13" s="32"/>
      <c r="F13" s="32"/>
      <c r="G13" s="33">
        <f>G14+G28+G43</f>
        <v>25239150</v>
      </c>
      <c r="H13" s="34" t="s">
        <v>15</v>
      </c>
      <c r="I13" s="35"/>
    </row>
    <row r="14" spans="1:11" ht="21" x14ac:dyDescent="0.25">
      <c r="A14" s="51" t="s">
        <v>22</v>
      </c>
      <c r="B14" s="51" t="s">
        <v>26</v>
      </c>
      <c r="C14" s="51"/>
      <c r="D14" s="52" t="s">
        <v>27</v>
      </c>
      <c r="E14" s="53" t="s">
        <v>28</v>
      </c>
      <c r="F14" s="47" t="s">
        <v>29</v>
      </c>
      <c r="G14" s="54">
        <f>SUM(G15:G27)</f>
        <v>1695850</v>
      </c>
      <c r="H14" s="55" t="s">
        <v>15</v>
      </c>
      <c r="I14" s="56" t="s">
        <v>20</v>
      </c>
    </row>
    <row r="15" spans="1:11" ht="21" x14ac:dyDescent="0.25">
      <c r="A15" s="57" t="s">
        <v>22</v>
      </c>
      <c r="B15" s="57" t="s">
        <v>26</v>
      </c>
      <c r="C15" s="58" t="s">
        <v>30</v>
      </c>
      <c r="D15" s="59" t="s">
        <v>31</v>
      </c>
      <c r="E15" s="60" t="s">
        <v>28</v>
      </c>
      <c r="F15" s="60" t="s">
        <v>29</v>
      </c>
      <c r="G15" s="61">
        <v>90000</v>
      </c>
      <c r="H15" s="62" t="s">
        <v>15</v>
      </c>
      <c r="I15" s="63" t="s">
        <v>20</v>
      </c>
    </row>
    <row r="16" spans="1:11" ht="21" x14ac:dyDescent="0.25">
      <c r="A16" s="57" t="s">
        <v>22</v>
      </c>
      <c r="B16" s="57" t="s">
        <v>26</v>
      </c>
      <c r="C16" s="58" t="s">
        <v>32</v>
      </c>
      <c r="D16" s="59" t="s">
        <v>33</v>
      </c>
      <c r="E16" s="60" t="s">
        <v>28</v>
      </c>
      <c r="F16" s="60" t="s">
        <v>29</v>
      </c>
      <c r="G16" s="61">
        <v>179580</v>
      </c>
      <c r="H16" s="62" t="s">
        <v>15</v>
      </c>
      <c r="I16" s="63" t="s">
        <v>20</v>
      </c>
    </row>
    <row r="17" spans="1:10" ht="21" x14ac:dyDescent="0.25">
      <c r="A17" s="57" t="s">
        <v>22</v>
      </c>
      <c r="B17" s="57" t="s">
        <v>26</v>
      </c>
      <c r="C17" s="58" t="s">
        <v>34</v>
      </c>
      <c r="D17" s="59" t="s">
        <v>35</v>
      </c>
      <c r="E17" s="60" t="s">
        <v>28</v>
      </c>
      <c r="F17" s="60" t="s">
        <v>29</v>
      </c>
      <c r="G17" s="61">
        <v>264000</v>
      </c>
      <c r="H17" s="62" t="s">
        <v>15</v>
      </c>
      <c r="I17" s="63" t="s">
        <v>20</v>
      </c>
      <c r="J17" s="4">
        <v>40918</v>
      </c>
    </row>
    <row r="18" spans="1:10" ht="21" x14ac:dyDescent="0.25">
      <c r="A18" s="57" t="s">
        <v>22</v>
      </c>
      <c r="B18" s="57" t="s">
        <v>26</v>
      </c>
      <c r="C18" s="58" t="s">
        <v>36</v>
      </c>
      <c r="D18" s="59" t="s">
        <v>37</v>
      </c>
      <c r="E18" s="60" t="s">
        <v>28</v>
      </c>
      <c r="F18" s="60" t="s">
        <v>29</v>
      </c>
      <c r="G18" s="61">
        <v>30000</v>
      </c>
      <c r="H18" s="62" t="s">
        <v>15</v>
      </c>
      <c r="I18" s="63" t="s">
        <v>20</v>
      </c>
      <c r="J18" s="4">
        <f>J17-3010</f>
        <v>37908</v>
      </c>
    </row>
    <row r="19" spans="1:10" ht="21" x14ac:dyDescent="0.25">
      <c r="A19" s="57" t="s">
        <v>22</v>
      </c>
      <c r="B19" s="57" t="s">
        <v>26</v>
      </c>
      <c r="C19" s="58" t="s">
        <v>38</v>
      </c>
      <c r="D19" s="59" t="s">
        <v>39</v>
      </c>
      <c r="E19" s="60" t="s">
        <v>28</v>
      </c>
      <c r="F19" s="60" t="s">
        <v>29</v>
      </c>
      <c r="G19" s="61">
        <v>30000</v>
      </c>
      <c r="H19" s="62" t="s">
        <v>15</v>
      </c>
      <c r="I19" s="63" t="s">
        <v>20</v>
      </c>
    </row>
    <row r="20" spans="1:10" ht="21" x14ac:dyDescent="0.25">
      <c r="A20" s="57" t="s">
        <v>22</v>
      </c>
      <c r="B20" s="57" t="s">
        <v>26</v>
      </c>
      <c r="C20" s="58" t="s">
        <v>40</v>
      </c>
      <c r="D20" s="59" t="s">
        <v>41</v>
      </c>
      <c r="E20" s="60" t="s">
        <v>28</v>
      </c>
      <c r="F20" s="60" t="s">
        <v>29</v>
      </c>
      <c r="G20" s="61">
        <v>24161</v>
      </c>
      <c r="H20" s="62" t="s">
        <v>15</v>
      </c>
      <c r="I20" s="63" t="s">
        <v>20</v>
      </c>
    </row>
    <row r="21" spans="1:10" ht="21" x14ac:dyDescent="0.25">
      <c r="A21" s="57" t="s">
        <v>22</v>
      </c>
      <c r="B21" s="57" t="s">
        <v>26</v>
      </c>
      <c r="C21" s="58" t="s">
        <v>42</v>
      </c>
      <c r="D21" s="59" t="s">
        <v>43</v>
      </c>
      <c r="E21" s="60" t="s">
        <v>28</v>
      </c>
      <c r="F21" s="60" t="s">
        <v>29</v>
      </c>
      <c r="G21" s="61">
        <v>151760</v>
      </c>
      <c r="H21" s="62" t="s">
        <v>15</v>
      </c>
      <c r="I21" s="63" t="s">
        <v>20</v>
      </c>
    </row>
    <row r="22" spans="1:10" ht="21" x14ac:dyDescent="0.25">
      <c r="A22" s="57" t="s">
        <v>22</v>
      </c>
      <c r="B22" s="57" t="s">
        <v>26</v>
      </c>
      <c r="C22" s="58" t="s">
        <v>44</v>
      </c>
      <c r="D22" s="59" t="s">
        <v>45</v>
      </c>
      <c r="E22" s="60" t="s">
        <v>28</v>
      </c>
      <c r="F22" s="60" t="s">
        <v>29</v>
      </c>
      <c r="G22" s="61">
        <v>23357</v>
      </c>
      <c r="H22" s="62" t="s">
        <v>15</v>
      </c>
      <c r="I22" s="63" t="s">
        <v>20</v>
      </c>
    </row>
    <row r="23" spans="1:10" ht="21" x14ac:dyDescent="0.25">
      <c r="A23" s="57" t="s">
        <v>22</v>
      </c>
      <c r="B23" s="57" t="s">
        <v>26</v>
      </c>
      <c r="C23" s="58" t="s">
        <v>46</v>
      </c>
      <c r="D23" s="59" t="s">
        <v>47</v>
      </c>
      <c r="E23" s="60" t="s">
        <v>28</v>
      </c>
      <c r="F23" s="60" t="s">
        <v>29</v>
      </c>
      <c r="G23" s="61">
        <v>188187</v>
      </c>
      <c r="H23" s="62" t="s">
        <v>15</v>
      </c>
      <c r="I23" s="63" t="s">
        <v>20</v>
      </c>
    </row>
    <row r="24" spans="1:10" ht="21" x14ac:dyDescent="0.25">
      <c r="A24" s="57" t="s">
        <v>22</v>
      </c>
      <c r="B24" s="57" t="s">
        <v>26</v>
      </c>
      <c r="C24" s="58" t="s">
        <v>48</v>
      </c>
      <c r="D24" s="59" t="s">
        <v>49</v>
      </c>
      <c r="E24" s="60" t="s">
        <v>28</v>
      </c>
      <c r="F24" s="60" t="s">
        <v>29</v>
      </c>
      <c r="G24" s="61">
        <v>171493</v>
      </c>
      <c r="H24" s="62" t="s">
        <v>15</v>
      </c>
      <c r="I24" s="63" t="s">
        <v>20</v>
      </c>
    </row>
    <row r="25" spans="1:10" ht="21" x14ac:dyDescent="0.25">
      <c r="A25" s="57" t="s">
        <v>22</v>
      </c>
      <c r="B25" s="57" t="s">
        <v>26</v>
      </c>
      <c r="C25" s="58" t="s">
        <v>50</v>
      </c>
      <c r="D25" s="59" t="s">
        <v>51</v>
      </c>
      <c r="E25" s="60" t="s">
        <v>28</v>
      </c>
      <c r="F25" s="60" t="s">
        <v>29</v>
      </c>
      <c r="G25" s="61">
        <v>101681</v>
      </c>
      <c r="H25" s="62" t="s">
        <v>15</v>
      </c>
      <c r="I25" s="63" t="s">
        <v>20</v>
      </c>
    </row>
    <row r="26" spans="1:10" ht="21" x14ac:dyDescent="0.25">
      <c r="A26" s="57" t="s">
        <v>22</v>
      </c>
      <c r="B26" s="57" t="s">
        <v>26</v>
      </c>
      <c r="C26" s="58" t="s">
        <v>52</v>
      </c>
      <c r="D26" s="59" t="s">
        <v>53</v>
      </c>
      <c r="E26" s="60" t="s">
        <v>28</v>
      </c>
      <c r="F26" s="60" t="s">
        <v>29</v>
      </c>
      <c r="G26" s="61">
        <v>197292</v>
      </c>
      <c r="H26" s="62" t="s">
        <v>15</v>
      </c>
      <c r="I26" s="63" t="s">
        <v>20</v>
      </c>
    </row>
    <row r="27" spans="1:10" ht="42" x14ac:dyDescent="0.25">
      <c r="A27" s="57" t="s">
        <v>22</v>
      </c>
      <c r="B27" s="57" t="s">
        <v>26</v>
      </c>
      <c r="C27" s="58" t="s">
        <v>54</v>
      </c>
      <c r="D27" s="59" t="s">
        <v>55</v>
      </c>
      <c r="E27" s="60" t="s">
        <v>28</v>
      </c>
      <c r="F27" s="60" t="s">
        <v>29</v>
      </c>
      <c r="G27" s="61">
        <v>244339</v>
      </c>
      <c r="H27" s="62" t="s">
        <v>15</v>
      </c>
      <c r="I27" s="63" t="s">
        <v>20</v>
      </c>
    </row>
    <row r="28" spans="1:10" ht="22.5" customHeight="1" x14ac:dyDescent="0.25">
      <c r="A28" s="51" t="s">
        <v>22</v>
      </c>
      <c r="B28" s="51" t="s">
        <v>56</v>
      </c>
      <c r="C28" s="64"/>
      <c r="D28" s="65" t="s">
        <v>57</v>
      </c>
      <c r="E28" s="53" t="s">
        <v>58</v>
      </c>
      <c r="F28" s="53">
        <v>6111310</v>
      </c>
      <c r="G28" s="66">
        <f>G29+G34</f>
        <v>14781800</v>
      </c>
      <c r="H28" s="49" t="s">
        <v>15</v>
      </c>
      <c r="I28" s="67"/>
    </row>
    <row r="29" spans="1:10" ht="21" x14ac:dyDescent="0.25">
      <c r="A29" s="51" t="s">
        <v>22</v>
      </c>
      <c r="B29" s="51" t="s">
        <v>56</v>
      </c>
      <c r="C29" s="51"/>
      <c r="D29" s="52" t="s">
        <v>59</v>
      </c>
      <c r="E29" s="68" t="s">
        <v>58</v>
      </c>
      <c r="F29" s="60">
        <v>6111310</v>
      </c>
      <c r="G29" s="69">
        <f>SUM(G30:G33)</f>
        <v>1525000</v>
      </c>
      <c r="H29" s="70" t="s">
        <v>15</v>
      </c>
      <c r="I29" s="71"/>
    </row>
    <row r="30" spans="1:10" ht="21" x14ac:dyDescent="0.25">
      <c r="A30" s="57" t="s">
        <v>22</v>
      </c>
      <c r="B30" s="57" t="s">
        <v>60</v>
      </c>
      <c r="C30" s="72" t="s">
        <v>61</v>
      </c>
      <c r="D30" s="73" t="s">
        <v>62</v>
      </c>
      <c r="E30" s="60" t="s">
        <v>58</v>
      </c>
      <c r="F30" s="60">
        <v>6111310</v>
      </c>
      <c r="G30" s="74">
        <v>965000</v>
      </c>
      <c r="H30" s="62" t="s">
        <v>15</v>
      </c>
      <c r="I30" s="63" t="s">
        <v>20</v>
      </c>
    </row>
    <row r="31" spans="1:10" ht="42" x14ac:dyDescent="0.25">
      <c r="A31" s="57" t="s">
        <v>22</v>
      </c>
      <c r="B31" s="57" t="s">
        <v>60</v>
      </c>
      <c r="C31" s="72"/>
      <c r="D31" s="73" t="s">
        <v>63</v>
      </c>
      <c r="E31" s="60" t="s">
        <v>58</v>
      </c>
      <c r="F31" s="60">
        <v>6111310</v>
      </c>
      <c r="G31" s="74"/>
      <c r="H31" s="62"/>
      <c r="I31" s="63"/>
    </row>
    <row r="32" spans="1:10" ht="21" x14ac:dyDescent="0.25">
      <c r="A32" s="57" t="s">
        <v>22</v>
      </c>
      <c r="B32" s="57" t="s">
        <v>64</v>
      </c>
      <c r="C32" s="72" t="s">
        <v>61</v>
      </c>
      <c r="D32" s="73" t="s">
        <v>62</v>
      </c>
      <c r="E32" s="60" t="s">
        <v>58</v>
      </c>
      <c r="F32" s="60">
        <v>6111310</v>
      </c>
      <c r="G32" s="74">
        <v>560000</v>
      </c>
      <c r="H32" s="62" t="s">
        <v>15</v>
      </c>
      <c r="I32" s="63" t="s">
        <v>20</v>
      </c>
    </row>
    <row r="33" spans="1:10" ht="42" x14ac:dyDescent="0.25">
      <c r="A33" s="75" t="s">
        <v>22</v>
      </c>
      <c r="B33" s="75" t="s">
        <v>64</v>
      </c>
      <c r="C33" s="76"/>
      <c r="D33" s="77" t="s">
        <v>65</v>
      </c>
      <c r="E33" s="78" t="s">
        <v>58</v>
      </c>
      <c r="F33" s="78">
        <v>6111310</v>
      </c>
      <c r="G33" s="79"/>
      <c r="H33" s="80"/>
      <c r="I33" s="81"/>
    </row>
    <row r="34" spans="1:10" ht="21" x14ac:dyDescent="0.25">
      <c r="A34" s="44" t="s">
        <v>22</v>
      </c>
      <c r="B34" s="44" t="s">
        <v>66</v>
      </c>
      <c r="C34" s="82"/>
      <c r="D34" s="83" t="s">
        <v>67</v>
      </c>
      <c r="E34" s="53" t="s">
        <v>58</v>
      </c>
      <c r="F34" s="47">
        <v>6011310</v>
      </c>
      <c r="G34" s="54">
        <f>SUM(G35:G42)</f>
        <v>13256800</v>
      </c>
      <c r="H34" s="55" t="s">
        <v>15</v>
      </c>
      <c r="I34" s="56"/>
    </row>
    <row r="35" spans="1:10" ht="21" x14ac:dyDescent="0.25">
      <c r="A35" s="57" t="s">
        <v>22</v>
      </c>
      <c r="B35" s="57" t="s">
        <v>68</v>
      </c>
      <c r="C35" s="84" t="s">
        <v>69</v>
      </c>
      <c r="D35" s="85" t="s">
        <v>70</v>
      </c>
      <c r="E35" s="60" t="s">
        <v>58</v>
      </c>
      <c r="F35" s="60">
        <v>6111310</v>
      </c>
      <c r="G35" s="86">
        <v>4655800</v>
      </c>
      <c r="H35" s="62" t="s">
        <v>15</v>
      </c>
      <c r="I35" s="63" t="s">
        <v>20</v>
      </c>
    </row>
    <row r="36" spans="1:10" ht="42" x14ac:dyDescent="0.25">
      <c r="A36" s="57" t="s">
        <v>22</v>
      </c>
      <c r="B36" s="57" t="s">
        <v>68</v>
      </c>
      <c r="C36" s="72"/>
      <c r="D36" s="73" t="s">
        <v>71</v>
      </c>
      <c r="E36" s="60"/>
      <c r="F36" s="60"/>
      <c r="G36" s="74"/>
      <c r="H36" s="62"/>
      <c r="I36" s="63"/>
    </row>
    <row r="37" spans="1:10" ht="22.8" x14ac:dyDescent="0.25">
      <c r="A37" s="57" t="s">
        <v>22</v>
      </c>
      <c r="B37" s="57" t="s">
        <v>72</v>
      </c>
      <c r="C37" s="87" t="s">
        <v>73</v>
      </c>
      <c r="D37" s="88" t="s">
        <v>74</v>
      </c>
      <c r="E37" s="60" t="s">
        <v>58</v>
      </c>
      <c r="F37" s="60">
        <v>6111310</v>
      </c>
      <c r="G37" s="74">
        <v>3270000</v>
      </c>
      <c r="H37" s="62" t="s">
        <v>15</v>
      </c>
      <c r="I37" s="63" t="s">
        <v>20</v>
      </c>
    </row>
    <row r="38" spans="1:10" ht="21" x14ac:dyDescent="0.25">
      <c r="A38" s="57" t="s">
        <v>22</v>
      </c>
      <c r="B38" s="57" t="s">
        <v>72</v>
      </c>
      <c r="C38" s="72"/>
      <c r="D38" s="73" t="s">
        <v>75</v>
      </c>
      <c r="E38" s="60" t="s">
        <v>58</v>
      </c>
      <c r="F38" s="60">
        <v>6111310</v>
      </c>
      <c r="G38" s="74"/>
      <c r="H38" s="62"/>
      <c r="I38" s="63"/>
    </row>
    <row r="39" spans="1:10" ht="21" x14ac:dyDescent="0.25">
      <c r="A39" s="57" t="s">
        <v>22</v>
      </c>
      <c r="B39" s="57" t="s">
        <v>76</v>
      </c>
      <c r="C39" s="89" t="s">
        <v>77</v>
      </c>
      <c r="D39" s="90" t="s">
        <v>78</v>
      </c>
      <c r="E39" s="60" t="s">
        <v>58</v>
      </c>
      <c r="F39" s="60">
        <v>6111310</v>
      </c>
      <c r="G39" s="91">
        <v>2375000</v>
      </c>
      <c r="H39" s="62" t="s">
        <v>15</v>
      </c>
      <c r="I39" s="63" t="s">
        <v>20</v>
      </c>
    </row>
    <row r="40" spans="1:10" ht="21" x14ac:dyDescent="0.25">
      <c r="A40" s="57" t="s">
        <v>22</v>
      </c>
      <c r="B40" s="57" t="s">
        <v>76</v>
      </c>
      <c r="C40" s="72"/>
      <c r="D40" s="73" t="s">
        <v>79</v>
      </c>
      <c r="E40" s="60" t="s">
        <v>58</v>
      </c>
      <c r="F40" s="60">
        <v>6111310</v>
      </c>
      <c r="G40" s="74"/>
      <c r="H40" s="62"/>
      <c r="I40" s="63"/>
    </row>
    <row r="41" spans="1:10" ht="21" x14ac:dyDescent="0.25">
      <c r="A41" s="57" t="s">
        <v>22</v>
      </c>
      <c r="B41" s="57" t="s">
        <v>80</v>
      </c>
      <c r="C41" s="58" t="s">
        <v>81</v>
      </c>
      <c r="D41" s="92" t="s">
        <v>82</v>
      </c>
      <c r="E41" s="60" t="s">
        <v>58</v>
      </c>
      <c r="F41" s="60">
        <v>6111310</v>
      </c>
      <c r="G41" s="93">
        <v>2956000</v>
      </c>
      <c r="H41" s="62"/>
      <c r="I41" s="63" t="s">
        <v>20</v>
      </c>
      <c r="J41"/>
    </row>
    <row r="42" spans="1:10" ht="42" x14ac:dyDescent="0.25">
      <c r="A42" s="57" t="s">
        <v>22</v>
      </c>
      <c r="B42" s="57" t="s">
        <v>80</v>
      </c>
      <c r="C42" s="64"/>
      <c r="D42" s="94" t="s">
        <v>83</v>
      </c>
      <c r="E42" s="60" t="s">
        <v>58</v>
      </c>
      <c r="F42" s="60">
        <v>6111310</v>
      </c>
      <c r="G42" s="93"/>
      <c r="H42" s="62"/>
      <c r="I42" s="63"/>
      <c r="J42"/>
    </row>
    <row r="43" spans="1:10" ht="21" x14ac:dyDescent="0.25">
      <c r="A43" s="57" t="s">
        <v>22</v>
      </c>
      <c r="B43" s="51" t="s">
        <v>84</v>
      </c>
      <c r="C43" s="95"/>
      <c r="D43" s="96" t="s">
        <v>85</v>
      </c>
      <c r="E43" s="68" t="s">
        <v>58</v>
      </c>
      <c r="F43" s="68">
        <v>6111320</v>
      </c>
      <c r="G43" s="54">
        <f>SUM(G44:G48)</f>
        <v>8761500</v>
      </c>
      <c r="H43" s="70" t="s">
        <v>15</v>
      </c>
      <c r="I43" s="71"/>
    </row>
    <row r="44" spans="1:10" ht="22.8" x14ac:dyDescent="0.25">
      <c r="A44" s="57" t="s">
        <v>22</v>
      </c>
      <c r="B44" s="97" t="s">
        <v>86</v>
      </c>
      <c r="C44" s="87" t="s">
        <v>87</v>
      </c>
      <c r="D44" s="88" t="s">
        <v>78</v>
      </c>
      <c r="E44" s="60" t="s">
        <v>58</v>
      </c>
      <c r="F44" s="60">
        <v>6111320</v>
      </c>
      <c r="G44" s="74">
        <v>4455000</v>
      </c>
      <c r="H44" s="62" t="s">
        <v>15</v>
      </c>
      <c r="I44" s="63" t="s">
        <v>20</v>
      </c>
    </row>
    <row r="45" spans="1:10" ht="42" x14ac:dyDescent="0.25">
      <c r="A45" s="57" t="s">
        <v>22</v>
      </c>
      <c r="B45" s="97" t="s">
        <v>86</v>
      </c>
      <c r="C45" s="98"/>
      <c r="D45" s="43" t="s">
        <v>88</v>
      </c>
      <c r="E45" s="68"/>
      <c r="F45" s="68"/>
      <c r="G45" s="69"/>
      <c r="H45" s="70"/>
      <c r="I45" s="71"/>
    </row>
    <row r="46" spans="1:10" ht="21" x14ac:dyDescent="0.25">
      <c r="A46" s="57" t="s">
        <v>22</v>
      </c>
      <c r="B46" s="97" t="s">
        <v>89</v>
      </c>
      <c r="C46" s="84" t="s">
        <v>90</v>
      </c>
      <c r="D46" s="85" t="s">
        <v>91</v>
      </c>
      <c r="E46" s="60" t="s">
        <v>58</v>
      </c>
      <c r="F46" s="60">
        <v>6111320</v>
      </c>
      <c r="G46" s="86">
        <v>841500</v>
      </c>
      <c r="H46" s="62" t="s">
        <v>15</v>
      </c>
      <c r="I46" s="63" t="s">
        <v>20</v>
      </c>
    </row>
    <row r="47" spans="1:10" ht="42" x14ac:dyDescent="0.25">
      <c r="A47" s="57" t="s">
        <v>22</v>
      </c>
      <c r="B47" s="97" t="s">
        <v>89</v>
      </c>
      <c r="C47" s="99"/>
      <c r="D47" s="100" t="s">
        <v>92</v>
      </c>
      <c r="E47" s="60"/>
      <c r="F47" s="60"/>
      <c r="G47" s="74"/>
      <c r="H47" s="62"/>
      <c r="I47" s="63"/>
    </row>
    <row r="48" spans="1:10" ht="21" x14ac:dyDescent="0.25">
      <c r="A48" s="57" t="s">
        <v>22</v>
      </c>
      <c r="B48" s="97" t="s">
        <v>93</v>
      </c>
      <c r="C48" s="84" t="s">
        <v>94</v>
      </c>
      <c r="D48" s="85" t="s">
        <v>95</v>
      </c>
      <c r="E48" s="47" t="s">
        <v>58</v>
      </c>
      <c r="F48" s="47">
        <v>6111320</v>
      </c>
      <c r="G48" s="86">
        <v>3465000</v>
      </c>
      <c r="H48" s="49" t="s">
        <v>15</v>
      </c>
      <c r="I48" s="63" t="s">
        <v>20</v>
      </c>
    </row>
    <row r="49" spans="1:10" ht="42" x14ac:dyDescent="0.25">
      <c r="A49" s="57" t="s">
        <v>22</v>
      </c>
      <c r="B49" s="97" t="s">
        <v>93</v>
      </c>
      <c r="C49" s="64"/>
      <c r="D49" s="94" t="s">
        <v>96</v>
      </c>
      <c r="E49" s="60"/>
      <c r="F49" s="60"/>
      <c r="G49" s="74"/>
      <c r="H49" s="62"/>
      <c r="I49" s="63"/>
    </row>
    <row r="50" spans="1:10" ht="21" x14ac:dyDescent="0.25">
      <c r="A50" s="101" t="s">
        <v>97</v>
      </c>
      <c r="B50" s="102" t="s">
        <v>98</v>
      </c>
      <c r="C50" s="102"/>
      <c r="D50" s="103" t="s">
        <v>99</v>
      </c>
      <c r="E50" s="32"/>
      <c r="F50" s="32"/>
      <c r="G50" s="33"/>
      <c r="H50" s="34"/>
      <c r="I50" s="35"/>
    </row>
    <row r="51" spans="1:10" ht="21" x14ac:dyDescent="0.25">
      <c r="A51" s="29"/>
      <c r="B51" s="104"/>
      <c r="C51" s="30"/>
      <c r="D51" s="31" t="s">
        <v>100</v>
      </c>
      <c r="E51" s="32"/>
      <c r="F51" s="32"/>
      <c r="G51" s="33"/>
      <c r="H51" s="34"/>
      <c r="I51" s="35"/>
    </row>
    <row r="52" spans="1:10" ht="21" x14ac:dyDescent="0.25">
      <c r="A52" s="29"/>
      <c r="B52" s="104"/>
      <c r="C52" s="30"/>
      <c r="D52" s="31" t="s">
        <v>101</v>
      </c>
      <c r="E52" s="32"/>
      <c r="F52" s="32"/>
      <c r="G52" s="33">
        <f>G53+G55</f>
        <v>124200</v>
      </c>
      <c r="H52" s="34" t="s">
        <v>15</v>
      </c>
      <c r="I52" s="35"/>
      <c r="J52" s="4">
        <f>113852900-G52</f>
        <v>113728700</v>
      </c>
    </row>
    <row r="53" spans="1:10" ht="21" x14ac:dyDescent="0.25">
      <c r="A53" s="105" t="s">
        <v>97</v>
      </c>
      <c r="B53" s="106" t="s">
        <v>102</v>
      </c>
      <c r="C53" s="107"/>
      <c r="D53" s="108" t="s">
        <v>103</v>
      </c>
      <c r="E53" s="53" t="s">
        <v>19</v>
      </c>
      <c r="F53" s="109">
        <v>6111500</v>
      </c>
      <c r="G53" s="110">
        <f>G54</f>
        <v>80000</v>
      </c>
      <c r="H53" s="55" t="s">
        <v>15</v>
      </c>
      <c r="I53" s="56"/>
      <c r="J53" s="4">
        <f>1933700-G53</f>
        <v>1853700</v>
      </c>
    </row>
    <row r="54" spans="1:10" ht="22.8" x14ac:dyDescent="0.25">
      <c r="A54" s="105" t="s">
        <v>97</v>
      </c>
      <c r="B54" s="111" t="s">
        <v>102</v>
      </c>
      <c r="C54" s="112" t="s">
        <v>104</v>
      </c>
      <c r="D54" s="113" t="s">
        <v>105</v>
      </c>
      <c r="E54" s="114" t="s">
        <v>19</v>
      </c>
      <c r="F54" s="115">
        <v>6111500</v>
      </c>
      <c r="G54" s="116">
        <v>80000</v>
      </c>
      <c r="H54" s="62" t="s">
        <v>15</v>
      </c>
      <c r="I54" s="117" t="s">
        <v>20</v>
      </c>
    </row>
    <row r="55" spans="1:10" ht="21" x14ac:dyDescent="0.25">
      <c r="A55" s="105" t="s">
        <v>97</v>
      </c>
      <c r="B55" s="118" t="s">
        <v>106</v>
      </c>
      <c r="C55" s="51"/>
      <c r="D55" s="52" t="s">
        <v>107</v>
      </c>
      <c r="E55" s="68" t="s">
        <v>19</v>
      </c>
      <c r="F55" s="109">
        <v>6111500</v>
      </c>
      <c r="G55" s="69">
        <f>G56</f>
        <v>44200</v>
      </c>
      <c r="H55" s="70" t="s">
        <v>15</v>
      </c>
      <c r="I55" s="71"/>
      <c r="J55" s="4">
        <f>1729800-G55</f>
        <v>1685600</v>
      </c>
    </row>
    <row r="56" spans="1:10" ht="22.8" x14ac:dyDescent="0.25">
      <c r="A56" s="105" t="s">
        <v>97</v>
      </c>
      <c r="B56" s="119" t="s">
        <v>106</v>
      </c>
      <c r="C56" s="120" t="s">
        <v>108</v>
      </c>
      <c r="D56" s="121" t="s">
        <v>109</v>
      </c>
      <c r="E56" s="122" t="s">
        <v>19</v>
      </c>
      <c r="F56" s="123">
        <v>6111500</v>
      </c>
      <c r="G56" s="124">
        <v>44200</v>
      </c>
      <c r="H56" s="125" t="s">
        <v>15</v>
      </c>
      <c r="I56" s="117" t="s">
        <v>20</v>
      </c>
    </row>
    <row r="57" spans="1:10" ht="21" x14ac:dyDescent="0.25">
      <c r="A57" s="29" t="s">
        <v>110</v>
      </c>
      <c r="B57" s="30" t="s">
        <v>111</v>
      </c>
      <c r="C57" s="102"/>
      <c r="D57" s="103" t="s">
        <v>99</v>
      </c>
      <c r="E57" s="126"/>
      <c r="F57" s="32"/>
      <c r="G57" s="33"/>
      <c r="H57" s="34"/>
      <c r="I57" s="127"/>
    </row>
    <row r="58" spans="1:10" ht="21" x14ac:dyDescent="0.25">
      <c r="A58" s="30"/>
      <c r="B58" s="42"/>
      <c r="C58" s="128"/>
      <c r="D58" s="31" t="s">
        <v>112</v>
      </c>
      <c r="E58" s="32"/>
      <c r="F58" s="32"/>
      <c r="G58" s="33"/>
      <c r="H58" s="34"/>
      <c r="I58" s="129"/>
    </row>
    <row r="59" spans="1:10" ht="21" x14ac:dyDescent="0.25">
      <c r="A59" s="30"/>
      <c r="B59" s="42"/>
      <c r="C59" s="128"/>
      <c r="D59" s="31" t="s">
        <v>113</v>
      </c>
      <c r="E59" s="32"/>
      <c r="F59" s="32"/>
      <c r="G59" s="33">
        <f>G60</f>
        <v>618500</v>
      </c>
      <c r="H59" s="34" t="s">
        <v>15</v>
      </c>
      <c r="I59" s="129"/>
    </row>
    <row r="60" spans="1:10" ht="21" x14ac:dyDescent="0.6">
      <c r="A60" s="130" t="s">
        <v>110</v>
      </c>
      <c r="B60" s="131" t="s">
        <v>114</v>
      </c>
      <c r="C60" s="132"/>
      <c r="D60" s="133" t="s">
        <v>115</v>
      </c>
      <c r="E60" s="68" t="s">
        <v>19</v>
      </c>
      <c r="F60" s="60">
        <v>6111500</v>
      </c>
      <c r="G60" s="134">
        <f>SUM(G61:G69)</f>
        <v>618500</v>
      </c>
      <c r="H60" s="70" t="s">
        <v>15</v>
      </c>
      <c r="I60" s="52"/>
      <c r="J60" s="4">
        <f>1980000-G60</f>
        <v>1361500</v>
      </c>
    </row>
    <row r="61" spans="1:10" ht="21" x14ac:dyDescent="0.6">
      <c r="A61" s="130" t="s">
        <v>110</v>
      </c>
      <c r="B61" s="131" t="s">
        <v>114</v>
      </c>
      <c r="C61" s="135" t="s">
        <v>116</v>
      </c>
      <c r="D61" s="136" t="s">
        <v>117</v>
      </c>
      <c r="E61" s="137" t="s">
        <v>19</v>
      </c>
      <c r="F61" s="60">
        <v>6111500</v>
      </c>
      <c r="G61" s="138">
        <v>46000</v>
      </c>
      <c r="H61" s="139" t="s">
        <v>15</v>
      </c>
      <c r="I61" s="140" t="s">
        <v>20</v>
      </c>
    </row>
    <row r="62" spans="1:10" ht="21" x14ac:dyDescent="0.6">
      <c r="A62" s="130" t="s">
        <v>110</v>
      </c>
      <c r="B62" s="131" t="s">
        <v>114</v>
      </c>
      <c r="C62" s="135" t="s">
        <v>118</v>
      </c>
      <c r="D62" s="136" t="s">
        <v>119</v>
      </c>
      <c r="E62" s="137" t="s">
        <v>19</v>
      </c>
      <c r="F62" s="60">
        <v>6111500</v>
      </c>
      <c r="G62" s="138">
        <v>51500</v>
      </c>
      <c r="H62" s="139" t="s">
        <v>15</v>
      </c>
      <c r="I62" s="140" t="s">
        <v>20</v>
      </c>
    </row>
    <row r="63" spans="1:10" ht="42" x14ac:dyDescent="0.6">
      <c r="A63" s="130" t="s">
        <v>110</v>
      </c>
      <c r="B63" s="131" t="s">
        <v>114</v>
      </c>
      <c r="C63" s="135" t="s">
        <v>120</v>
      </c>
      <c r="D63" s="136" t="s">
        <v>121</v>
      </c>
      <c r="E63" s="137" t="s">
        <v>19</v>
      </c>
      <c r="F63" s="60">
        <v>6111500</v>
      </c>
      <c r="G63" s="141">
        <v>50000</v>
      </c>
      <c r="H63" s="139" t="s">
        <v>15</v>
      </c>
      <c r="I63" s="140" t="s">
        <v>20</v>
      </c>
    </row>
    <row r="64" spans="1:10" ht="21" x14ac:dyDescent="0.6">
      <c r="A64" s="130" t="s">
        <v>110</v>
      </c>
      <c r="B64" s="131" t="s">
        <v>114</v>
      </c>
      <c r="C64" s="142" t="s">
        <v>122</v>
      </c>
      <c r="D64" s="143" t="s">
        <v>123</v>
      </c>
      <c r="E64" s="122" t="s">
        <v>19</v>
      </c>
      <c r="F64" s="78">
        <v>6111500</v>
      </c>
      <c r="G64" s="144">
        <v>50000</v>
      </c>
      <c r="H64" s="145" t="s">
        <v>15</v>
      </c>
      <c r="I64" s="146" t="s">
        <v>20</v>
      </c>
      <c r="J64" s="4">
        <f>4791300-G64</f>
        <v>4741300</v>
      </c>
    </row>
    <row r="65" spans="1:9" ht="21" x14ac:dyDescent="0.6">
      <c r="A65" s="130" t="s">
        <v>110</v>
      </c>
      <c r="B65" s="131" t="s">
        <v>114</v>
      </c>
      <c r="C65" s="147" t="s">
        <v>124</v>
      </c>
      <c r="D65" s="148" t="s">
        <v>125</v>
      </c>
      <c r="E65" s="109" t="s">
        <v>19</v>
      </c>
      <c r="F65" s="47">
        <v>6111500</v>
      </c>
      <c r="G65" s="149">
        <v>41000</v>
      </c>
      <c r="H65" s="125" t="s">
        <v>15</v>
      </c>
      <c r="I65" s="50" t="s">
        <v>20</v>
      </c>
    </row>
    <row r="66" spans="1:9" ht="42" x14ac:dyDescent="0.6">
      <c r="A66" s="130" t="s">
        <v>110</v>
      </c>
      <c r="B66" s="131" t="s">
        <v>114</v>
      </c>
      <c r="C66" s="135" t="s">
        <v>126</v>
      </c>
      <c r="D66" s="136" t="s">
        <v>127</v>
      </c>
      <c r="E66" s="137" t="s">
        <v>19</v>
      </c>
      <c r="F66" s="60">
        <v>6111500</v>
      </c>
      <c r="G66" s="141">
        <v>100000</v>
      </c>
      <c r="H66" s="139" t="s">
        <v>15</v>
      </c>
      <c r="I66" s="140" t="s">
        <v>20</v>
      </c>
    </row>
    <row r="67" spans="1:9" ht="21" x14ac:dyDescent="0.6">
      <c r="A67" s="130" t="s">
        <v>110</v>
      </c>
      <c r="B67" s="131" t="s">
        <v>114</v>
      </c>
      <c r="C67" s="135" t="s">
        <v>128</v>
      </c>
      <c r="D67" s="136" t="s">
        <v>129</v>
      </c>
      <c r="E67" s="137" t="s">
        <v>19</v>
      </c>
      <c r="F67" s="60">
        <v>6111500</v>
      </c>
      <c r="G67" s="141">
        <v>60000</v>
      </c>
      <c r="H67" s="139" t="s">
        <v>15</v>
      </c>
      <c r="I67" s="140" t="s">
        <v>20</v>
      </c>
    </row>
    <row r="68" spans="1:9" ht="42" x14ac:dyDescent="0.6">
      <c r="A68" s="130" t="s">
        <v>110</v>
      </c>
      <c r="B68" s="131" t="s">
        <v>114</v>
      </c>
      <c r="C68" s="135" t="s">
        <v>130</v>
      </c>
      <c r="D68" s="136" t="s">
        <v>131</v>
      </c>
      <c r="E68" s="137" t="s">
        <v>19</v>
      </c>
      <c r="F68" s="60">
        <v>6111500</v>
      </c>
      <c r="G68" s="141">
        <v>180000</v>
      </c>
      <c r="H68" s="139" t="s">
        <v>15</v>
      </c>
      <c r="I68" s="140" t="s">
        <v>20</v>
      </c>
    </row>
    <row r="69" spans="1:9" ht="42" x14ac:dyDescent="0.6">
      <c r="A69" s="150" t="s">
        <v>110</v>
      </c>
      <c r="B69" s="131" t="s">
        <v>114</v>
      </c>
      <c r="C69" s="151" t="s">
        <v>132</v>
      </c>
      <c r="D69" s="143" t="s">
        <v>133</v>
      </c>
      <c r="E69" s="122" t="s">
        <v>19</v>
      </c>
      <c r="F69" s="78">
        <v>6111500</v>
      </c>
      <c r="G69" s="144">
        <v>40000</v>
      </c>
      <c r="H69" s="145" t="s">
        <v>15</v>
      </c>
      <c r="I69" s="146" t="s">
        <v>20</v>
      </c>
    </row>
    <row r="70" spans="1:9" customFormat="1" ht="21" x14ac:dyDescent="0.25">
      <c r="A70" s="101" t="s">
        <v>134</v>
      </c>
      <c r="B70" s="152" t="s">
        <v>135</v>
      </c>
      <c r="C70" s="153"/>
      <c r="D70" s="103" t="s">
        <v>99</v>
      </c>
      <c r="E70" s="154"/>
      <c r="F70" s="154"/>
      <c r="G70" s="155"/>
      <c r="H70" s="156"/>
      <c r="I70" s="157"/>
    </row>
    <row r="71" spans="1:9" customFormat="1" ht="21" x14ac:dyDescent="0.25">
      <c r="A71" s="158"/>
      <c r="B71" s="159"/>
      <c r="C71" s="160"/>
      <c r="D71" s="31" t="s">
        <v>136</v>
      </c>
      <c r="E71" s="161"/>
      <c r="F71" s="161"/>
      <c r="G71" s="162"/>
      <c r="H71" s="163"/>
      <c r="I71" s="164"/>
    </row>
    <row r="72" spans="1:9" customFormat="1" ht="21" x14ac:dyDescent="0.25">
      <c r="A72" s="158"/>
      <c r="B72" s="159"/>
      <c r="C72" s="160"/>
      <c r="D72" s="31" t="s">
        <v>137</v>
      </c>
      <c r="E72" s="161"/>
      <c r="F72" s="161"/>
      <c r="G72" s="165">
        <f>G73</f>
        <v>61000</v>
      </c>
      <c r="H72" s="166" t="s">
        <v>15</v>
      </c>
      <c r="I72" s="164"/>
    </row>
    <row r="73" spans="1:9" customFormat="1" ht="21" x14ac:dyDescent="0.6">
      <c r="A73" s="167" t="s">
        <v>134</v>
      </c>
      <c r="B73" s="168" t="s">
        <v>138</v>
      </c>
      <c r="C73" s="169"/>
      <c r="D73" s="170" t="s">
        <v>139</v>
      </c>
      <c r="E73" s="171" t="s">
        <v>19</v>
      </c>
      <c r="F73" s="171">
        <v>6111500</v>
      </c>
      <c r="G73" s="110">
        <f>SUM(G74:G81)</f>
        <v>61000</v>
      </c>
      <c r="H73" s="55" t="s">
        <v>15</v>
      </c>
      <c r="I73" s="83"/>
    </row>
    <row r="74" spans="1:9" customFormat="1" ht="21" x14ac:dyDescent="0.6">
      <c r="A74" s="167" t="s">
        <v>134</v>
      </c>
      <c r="B74" s="168" t="s">
        <v>138</v>
      </c>
      <c r="C74" s="72" t="s">
        <v>140</v>
      </c>
      <c r="D74" s="172" t="s">
        <v>141</v>
      </c>
      <c r="E74" s="137" t="s">
        <v>19</v>
      </c>
      <c r="F74" s="137">
        <v>6111500</v>
      </c>
      <c r="G74" s="173">
        <v>8500</v>
      </c>
      <c r="H74" s="139" t="s">
        <v>15</v>
      </c>
      <c r="I74" s="174" t="s">
        <v>20</v>
      </c>
    </row>
    <row r="75" spans="1:9" customFormat="1" ht="21" x14ac:dyDescent="0.6">
      <c r="A75" s="167" t="s">
        <v>134</v>
      </c>
      <c r="B75" s="168" t="s">
        <v>138</v>
      </c>
      <c r="C75" s="72" t="s">
        <v>142</v>
      </c>
      <c r="D75" s="172" t="s">
        <v>143</v>
      </c>
      <c r="E75" s="137" t="s">
        <v>19</v>
      </c>
      <c r="F75" s="137">
        <v>6111500</v>
      </c>
      <c r="G75" s="173">
        <v>7500</v>
      </c>
      <c r="H75" s="139" t="s">
        <v>15</v>
      </c>
      <c r="I75" s="174" t="s">
        <v>20</v>
      </c>
    </row>
    <row r="76" spans="1:9" customFormat="1" ht="42" x14ac:dyDescent="0.6">
      <c r="A76" s="167" t="s">
        <v>134</v>
      </c>
      <c r="B76" s="168" t="s">
        <v>138</v>
      </c>
      <c r="C76" s="72" t="s">
        <v>144</v>
      </c>
      <c r="D76" s="172" t="s">
        <v>145</v>
      </c>
      <c r="E76" s="137" t="s">
        <v>19</v>
      </c>
      <c r="F76" s="137">
        <v>6111500</v>
      </c>
      <c r="G76" s="173">
        <v>7500</v>
      </c>
      <c r="H76" s="139" t="s">
        <v>15</v>
      </c>
      <c r="I76" s="174" t="s">
        <v>20</v>
      </c>
    </row>
    <row r="77" spans="1:9" customFormat="1" ht="21" x14ac:dyDescent="0.6">
      <c r="A77" s="167" t="s">
        <v>134</v>
      </c>
      <c r="B77" s="168" t="s">
        <v>138</v>
      </c>
      <c r="C77" s="72" t="s">
        <v>146</v>
      </c>
      <c r="D77" s="172" t="s">
        <v>147</v>
      </c>
      <c r="E77" s="137" t="s">
        <v>19</v>
      </c>
      <c r="F77" s="137">
        <v>6111500</v>
      </c>
      <c r="G77" s="173">
        <v>7500</v>
      </c>
      <c r="H77" s="139" t="s">
        <v>15</v>
      </c>
      <c r="I77" s="174" t="s">
        <v>20</v>
      </c>
    </row>
    <row r="78" spans="1:9" customFormat="1" ht="21" x14ac:dyDescent="0.6">
      <c r="A78" s="167" t="s">
        <v>134</v>
      </c>
      <c r="B78" s="168" t="s">
        <v>138</v>
      </c>
      <c r="C78" s="72" t="s">
        <v>148</v>
      </c>
      <c r="D78" s="172" t="s">
        <v>149</v>
      </c>
      <c r="E78" s="137" t="s">
        <v>19</v>
      </c>
      <c r="F78" s="137">
        <v>6111500</v>
      </c>
      <c r="G78" s="173">
        <v>7500</v>
      </c>
      <c r="H78" s="139" t="s">
        <v>15</v>
      </c>
      <c r="I78" s="174" t="s">
        <v>20</v>
      </c>
    </row>
    <row r="79" spans="1:9" customFormat="1" ht="21" x14ac:dyDescent="0.6">
      <c r="A79" s="167" t="s">
        <v>134</v>
      </c>
      <c r="B79" s="168" t="s">
        <v>138</v>
      </c>
      <c r="C79" s="72" t="s">
        <v>150</v>
      </c>
      <c r="D79" s="172" t="s">
        <v>151</v>
      </c>
      <c r="E79" s="137" t="s">
        <v>19</v>
      </c>
      <c r="F79" s="137">
        <v>6111500</v>
      </c>
      <c r="G79" s="173">
        <v>7500</v>
      </c>
      <c r="H79" s="139" t="s">
        <v>15</v>
      </c>
      <c r="I79" s="174" t="s">
        <v>20</v>
      </c>
    </row>
    <row r="80" spans="1:9" customFormat="1" ht="21" x14ac:dyDescent="0.6">
      <c r="A80" s="167" t="s">
        <v>134</v>
      </c>
      <c r="B80" s="168" t="s">
        <v>138</v>
      </c>
      <c r="C80" s="72" t="s">
        <v>152</v>
      </c>
      <c r="D80" s="172" t="s">
        <v>153</v>
      </c>
      <c r="E80" s="137" t="s">
        <v>19</v>
      </c>
      <c r="F80" s="137">
        <v>6111500</v>
      </c>
      <c r="G80" s="173">
        <v>7500</v>
      </c>
      <c r="H80" s="139" t="s">
        <v>15</v>
      </c>
      <c r="I80" s="174" t="s">
        <v>20</v>
      </c>
    </row>
    <row r="81" spans="1:11" ht="21" x14ac:dyDescent="0.6">
      <c r="A81" s="167" t="s">
        <v>134</v>
      </c>
      <c r="B81" s="168" t="s">
        <v>138</v>
      </c>
      <c r="C81" s="72" t="s">
        <v>154</v>
      </c>
      <c r="D81" s="172" t="s">
        <v>155</v>
      </c>
      <c r="E81" s="137" t="s">
        <v>19</v>
      </c>
      <c r="F81" s="137">
        <v>6111500</v>
      </c>
      <c r="G81" s="173">
        <v>7500</v>
      </c>
      <c r="H81" s="139" t="s">
        <v>15</v>
      </c>
      <c r="I81" s="174" t="s">
        <v>20</v>
      </c>
    </row>
    <row r="82" spans="1:11" ht="21" x14ac:dyDescent="0.25">
      <c r="A82" s="175" t="s">
        <v>156</v>
      </c>
      <c r="B82" s="175"/>
      <c r="C82" s="175"/>
      <c r="D82" s="176"/>
      <c r="E82" s="177"/>
      <c r="F82" s="177"/>
      <c r="G82" s="178"/>
      <c r="H82" s="179"/>
      <c r="I82" s="180"/>
    </row>
    <row r="83" spans="1:11" ht="22.8" x14ac:dyDescent="0.25">
      <c r="A83" s="181">
        <v>6111110</v>
      </c>
      <c r="B83" s="182" t="s">
        <v>157</v>
      </c>
      <c r="C83" s="182"/>
      <c r="D83" s="183" t="s">
        <v>158</v>
      </c>
      <c r="E83" s="184" t="s">
        <v>159</v>
      </c>
      <c r="F83" s="184"/>
      <c r="G83" s="185">
        <f>G9+G13+G52+G59+G72</f>
        <v>28042850</v>
      </c>
      <c r="H83" s="185"/>
      <c r="I83" s="186" t="s">
        <v>15</v>
      </c>
      <c r="J83"/>
      <c r="K83"/>
    </row>
    <row r="84" spans="1:11" ht="23.25" customHeight="1" x14ac:dyDescent="0.25">
      <c r="A84" s="181">
        <v>6111120</v>
      </c>
      <c r="B84" s="187" t="s">
        <v>160</v>
      </c>
      <c r="C84" s="183"/>
      <c r="D84" s="183" t="s">
        <v>161</v>
      </c>
      <c r="E84" s="188"/>
      <c r="F84" s="188"/>
      <c r="G84" s="189"/>
      <c r="H84" s="190"/>
      <c r="I84" s="191"/>
      <c r="J84"/>
      <c r="K84"/>
    </row>
    <row r="85" spans="1:11" ht="19.5" customHeight="1" x14ac:dyDescent="0.25">
      <c r="A85" s="181">
        <v>6111130</v>
      </c>
      <c r="B85" s="187" t="s">
        <v>162</v>
      </c>
      <c r="C85" s="183"/>
      <c r="D85" s="183" t="s">
        <v>163</v>
      </c>
      <c r="E85" s="188"/>
      <c r="F85" s="188"/>
      <c r="G85" s="189"/>
      <c r="H85" s="190"/>
      <c r="I85" s="191"/>
      <c r="J85"/>
      <c r="K85"/>
    </row>
    <row r="86" spans="1:11" ht="24" customHeight="1" x14ac:dyDescent="0.25">
      <c r="A86" s="181">
        <v>6111140</v>
      </c>
      <c r="B86" s="182" t="s">
        <v>164</v>
      </c>
      <c r="C86" s="182"/>
      <c r="D86" s="183" t="s">
        <v>165</v>
      </c>
      <c r="E86" s="188"/>
      <c r="F86" s="188"/>
      <c r="G86" s="189"/>
      <c r="H86" s="190"/>
      <c r="I86" s="192"/>
      <c r="J86"/>
      <c r="K86"/>
    </row>
    <row r="87" spans="1:11" ht="21" x14ac:dyDescent="0.25">
      <c r="A87" s="181">
        <v>6111150</v>
      </c>
      <c r="B87" s="182" t="s">
        <v>166</v>
      </c>
      <c r="C87" s="182"/>
      <c r="D87" s="187" t="s">
        <v>167</v>
      </c>
      <c r="E87" s="188"/>
      <c r="F87" s="188"/>
      <c r="G87" s="189"/>
      <c r="H87" s="190"/>
      <c r="I87" s="192"/>
      <c r="J87"/>
      <c r="K87"/>
    </row>
    <row r="88" spans="1:11" ht="21" x14ac:dyDescent="0.6">
      <c r="G88" s="195">
        <v>563659700</v>
      </c>
    </row>
    <row r="89" spans="1:11" ht="21" x14ac:dyDescent="0.6">
      <c r="G89" s="196">
        <f>G88-G83</f>
        <v>535616850</v>
      </c>
    </row>
  </sheetData>
  <mergeCells count="15">
    <mergeCell ref="A82:C82"/>
    <mergeCell ref="B83:C83"/>
    <mergeCell ref="E83:F83"/>
    <mergeCell ref="G83:H83"/>
    <mergeCell ref="B86:C86"/>
    <mergeCell ref="B87:C87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31496062992125984" right="0.31496062992125984" top="0.74803149606299213" bottom="0.39370078740157483" header="0.31496062992125984" footer="0.31496062992125984"/>
  <pageSetup paperSize="9" scale="69" orientation="landscape" r:id="rId1"/>
  <headerFooter>
    <oddHeader xml:space="preserve">&amp;R&amp;"TH SarabunPSK,ตัวหนา"&amp;16เอกสารหมายเลข 1  </oddHeader>
    <oddFooter>&amp;R&amp;"TH SarabunPSK,ตัวหนา"&amp;16เอกสารแนบบันทึกข้อความ เอกสารแนบบันทึกข้อความ กองนโยบายและแผน ที่ ศธ ๐๕๔๒.๐๑/ว ๔๘๒ ลงวันที่ ๒๘ พฤศจิกายน ๒๕๖๐</oddFooter>
  </headerFooter>
  <rowBreaks count="2" manualBreakCount="2">
    <brk id="33" max="8" man="1"/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เกษตร</vt:lpstr>
      <vt:lpstr>เกษตร!Print_Area</vt:lpstr>
      <vt:lpstr>เกษตร!Print_Titles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2018-01-17T08:30:08Z</dcterms:created>
  <dcterms:modified xsi:type="dcterms:W3CDTF">2018-01-17T08:30:33Z</dcterms:modified>
</cp:coreProperties>
</file>