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\เอกสารพี่ต้อย\"/>
    </mc:Choice>
  </mc:AlternateContent>
  <bookViews>
    <workbookView xWindow="0" yWindow="0" windowWidth="23040" windowHeight="9144"/>
  </bookViews>
  <sheets>
    <sheet name="อุต" sheetId="1" r:id="rId1"/>
  </sheets>
  <definedNames>
    <definedName name="_xlnm.Print_Area" localSheetId="0">อุต!$A$1:$I$78</definedName>
    <definedName name="_xlnm.Print_Titles" localSheetId="0">อุต!$4:$6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0" i="1" l="1"/>
  <c r="G69" i="1"/>
  <c r="J66" i="1"/>
  <c r="G64" i="1"/>
  <c r="G57" i="1"/>
  <c r="G56" i="1" s="1"/>
  <c r="G52" i="1"/>
  <c r="G50" i="1"/>
  <c r="J50" i="1" s="1"/>
  <c r="G48" i="1"/>
  <c r="G35" i="1"/>
  <c r="G31" i="1" s="1"/>
  <c r="G9" i="1" s="1"/>
  <c r="G32" i="1"/>
  <c r="G10" i="1"/>
  <c r="G47" i="1" l="1"/>
  <c r="J47" i="1" s="1"/>
  <c r="J57" i="1"/>
  <c r="G74" i="1" l="1"/>
  <c r="G80" i="1" s="1"/>
</calcChain>
</file>

<file path=xl/sharedStrings.xml><?xml version="1.0" encoding="utf-8"?>
<sst xmlns="http://schemas.openxmlformats.org/spreadsheetml/2006/main" count="409" uniqueCount="158">
  <si>
    <t>สรุปการโอนจัดสรรงบประมาณแผ่นดิน การกำหนดรหัสผลผลิต รหัสกิจกรรมหลัก รหัสงบประมาณ และแหล่งของเงิน สำหรับการกรอกใบสั่งซื้อในระบบ GFMIS ประจำปีงบประมาณ พ.ศ. 2561 มหาวิทยาลัยราชภัฏสกลนคร (ข้อมูล ณ ข้อมูล ณ 28 พฤศจิกายน 2560)</t>
  </si>
  <si>
    <t>[ รหัสหน่วยงาน : A155 ] [ ศูนย์ต้นทุน : 2015500000 ] [ หน่วยเบิกจ่าย : 2015500000 ] [ หน่วยจัดซื้อ : S75 ]</t>
  </si>
  <si>
    <t>รหัสกิจกรรมหลักของ
ปีงบประมาณ 2561
14 หลัก</t>
  </si>
  <si>
    <t>รหัสงบประมาณ
ปี 2561</t>
  </si>
  <si>
    <t>รหัสโครงการ
ระบบบริหาร
งบประมาณ</t>
  </si>
  <si>
    <t>คำอธิบายรายการ / โครงการ</t>
  </si>
  <si>
    <t>ประเทภ
งบรายจ่าย</t>
  </si>
  <si>
    <t>จำนวนเงิน</t>
  </si>
  <si>
    <t>หน่วยงาน</t>
  </si>
  <si>
    <t>แหล่ง งปม.</t>
  </si>
  <si>
    <t>แผนงาน  : พื้นฐานด้านการพัฒนาและเสริมสร้างศักยภาพคน</t>
  </si>
  <si>
    <t>201554700M3935</t>
  </si>
  <si>
    <t>2015534001</t>
  </si>
  <si>
    <t>กิจกรรมหลัก : จัดการเรียนการสอนด้านวิทยาศาสตร์และเทคโนโลยี  (201554700M3935)</t>
  </si>
  <si>
    <t>ผลผลิต : ผู้สำเร็จการศึกษาด้านวิทยาศาสตร์และเทคโนโลยี  (2015534001)</t>
  </si>
  <si>
    <t>บาท</t>
  </si>
  <si>
    <t>2015534001000000</t>
  </si>
  <si>
    <t>รายการงบประจำ</t>
  </si>
  <si>
    <t>งบดำเนินงาน</t>
  </si>
  <si>
    <t>6111210-6111230</t>
  </si>
  <si>
    <t>คณะเทคโนโลยีอุตฯ</t>
  </si>
  <si>
    <t>61A77110คทอ01W01</t>
  </si>
  <si>
    <t>1. โครงการงานกิจการและสโมสรนักศึกษา คณะเทคโนโลยีอุตสาหกรรม</t>
  </si>
  <si>
    <t>61A77110คทอ01W02</t>
  </si>
  <si>
    <t>2. โครงการเทคโนโลยีอุตสาหกรรมวันทาบูชาพระคุณครู</t>
  </si>
  <si>
    <t>61A77110คทอ01W03</t>
  </si>
  <si>
    <t>3. โครงการจัดการเรียนการสอนด้านวิทยาศาสตร์และเทคโนโลยี</t>
  </si>
  <si>
    <t>61A77110คทอ02W01</t>
  </si>
  <si>
    <t>4. โครงการสนับสนุนการพัฒนาทักษะวิชาการและวิชาชีพด้านวิศวกรรมและเทคโนโลยีอุตสาหกรรม</t>
  </si>
  <si>
    <t>61A77110คทอ03W01</t>
  </si>
  <si>
    <t>5. โครงการเตรียมความพร้อมนักศึกษาก่อนเรียนสาขาวิชาไฟฟ้าและอิเล็กทรอนิกส์</t>
  </si>
  <si>
    <t>61A77110คทอ03W02</t>
  </si>
  <si>
    <t>6. โครงการสัมมนาและศึกษาดูงานสาขาไฟฟ้าและอิเล็กทรอนิคส์</t>
  </si>
  <si>
    <t>61A77110คทอ03W03</t>
  </si>
  <si>
    <t>7. โครงการการบริหารและพัฒนาอาจารย์สาขาวิชาไฟฟ้าและอิเล็กทรอนิกส์</t>
  </si>
  <si>
    <t>61A77110คทอ13W01</t>
  </si>
  <si>
    <t>8. โครงการค่ายอาสาเพื่อพัฒนาโรงเรียนและชุมชน สาขาวิชาโยธาและสถาปัตยกรรม</t>
  </si>
  <si>
    <t>61A77110คทอ13W05</t>
  </si>
  <si>
    <t>9. โครงการการจัดการเรียนการสอนของหลักสูตรดำเนินการโดยสาขาวิชาโยธาและสถาปัตยกรรม</t>
  </si>
  <si>
    <t>61A77110คทอ13W06</t>
  </si>
  <si>
    <t>10. โครงการส่งเสริมการสร้างทักษะทางวิศวกรรมโยธาและสถาปัตยกรรม</t>
  </si>
  <si>
    <t>61A77110คทอ13W07</t>
  </si>
  <si>
    <t>11. โครงการพัฒนาและส่งเสริมการบริการวิชาการและผลิตผลงานสร้างสรรค์</t>
  </si>
  <si>
    <t>61A77110คทอ13W08</t>
  </si>
  <si>
    <t>12. โครงการศึกษาดูงานนอกสถานที่นักศึกษาสาขาวิชาโยธาและสถาปัตยกรรม</t>
  </si>
  <si>
    <t>61A77110คทอ14W01</t>
  </si>
  <si>
    <t>13. โครงการจัดการการศึกษาด้านวิทยาศาสตร์และเทคโนโลยีสาขาวิชาเครื่องกลและอุตสาหการ</t>
  </si>
  <si>
    <t>61A77110คทอ15W01</t>
  </si>
  <si>
    <t>14. โครงการพัฒนาประกันคุณภาพหลักสูตรเทคโนโลยีบัณฑิตสาขาวิชาไฟฟ้าและอิเล็กทรอนิกส์</t>
  </si>
  <si>
    <t>61A77110คทอ15W02</t>
  </si>
  <si>
    <t>15. โครงการพัฒนาการเรียนการสอนสาขาวิชาไฟฟ้าและอิเล็กทรอนิกส์</t>
  </si>
  <si>
    <t>61A77110คทอ15W03</t>
  </si>
  <si>
    <t>16. โครงการพัฒนาศักยภาพนักศึกษาสู่ตลาดแรงงาน</t>
  </si>
  <si>
    <t>61A77110คทอ15W04</t>
  </si>
  <si>
    <t>17. โครงการพัฒนาอาจารย์ประจำสาขาวิชาไฟฟ้าและอิเล็กทรอนิกส์ในการนำเสนอผลงานวิชาการ</t>
  </si>
  <si>
    <t>61A77110คทอ15W05</t>
  </si>
  <si>
    <t>18. โครงการการอบรมศักยภาพนักศักศึกษาเพื่อเตรียมความพร้อมสู่การทำงานในศตวรรษที่ 21</t>
  </si>
  <si>
    <t>61A77110คทอ15W07</t>
  </si>
  <si>
    <t>19. โครงการแนะแนวการศึกษาสาขาไฟฟ้าและอิเล็กทรอนิก</t>
  </si>
  <si>
    <t>61A77110คทอ16W01</t>
  </si>
  <si>
    <t>20. โครงการการจัดกิจกรรมการเรียนการสอนสาขาวิชาอุตสาหกรรมศิลป์และเทคโนโลยี</t>
  </si>
  <si>
    <t>22015534001000000</t>
  </si>
  <si>
    <t>รายการครุภัณฑ์</t>
  </si>
  <si>
    <t>งบลงทุน</t>
  </si>
  <si>
    <t>2015534001110000</t>
  </si>
  <si>
    <t>ครุภัณฑ์ที่มีราคาต่อหน่วยต่ำกว่า 1 ล้านบาท</t>
  </si>
  <si>
    <t>2015534001110003</t>
  </si>
  <si>
    <t>61A77110คทอ13W03</t>
  </si>
  <si>
    <t>โครงการจัดซื้อเครื่องชั่งดิจิตอล</t>
  </si>
  <si>
    <t>1. ชุดครุภัณฑ์เครื่องชั่ง ดิจิตอลตำบลธาตุเชิงชุม อำเภอเมืองสกลนคร จังหวัดสกลนคร</t>
  </si>
  <si>
    <t>2015534001120000</t>
  </si>
  <si>
    <t>ครุภัณฑ์ที่มีราคาต่อหน่วยตั้งแต่ 1 ล้านบาทขึ้นไป</t>
  </si>
  <si>
    <t>2015534001120005</t>
  </si>
  <si>
    <t>61A77110คทอ13W02</t>
  </si>
  <si>
    <t>โครงการจัดซื้อชุดทดสอบแรงอัด 3 ทิศทาง (Triaxial Test)</t>
  </si>
  <si>
    <t>1. ชุดทดสสอบแรงอัด 3ทิศทาง(Triaxial TEST) ตำบลธาตุเชิงชุม อำเภอเมืองสกลนครจังหวัดสกลนคร</t>
  </si>
  <si>
    <t>2015534001120006</t>
  </si>
  <si>
    <t>  61A77110คทอ15W06  </t>
  </si>
  <si>
    <t> โครงการเพิ่มประสิทธิภาพการเรียนการสอนสาขาวิชาไฟฟ้าและอิเล็กทรอนิกส์</t>
  </si>
  <si>
    <t>2. ชุดฝึกปฏิบัติวงจรอิเล็กทรอนิกส์อเนกประสงค์ ตำบลธาตุเชิงชุม อำเภอเมืองสกลนคร จังหวัดสกลนคร</t>
  </si>
  <si>
    <t>2015534001120007</t>
  </si>
  <si>
    <t>61A77110คทอ14W03</t>
  </si>
  <si>
    <t>โครงการครุภัณฑ์ชุดครุภัณฑ์ห้อง Fluid Mechanics Lab</t>
  </si>
  <si>
    <t>2015534001120012</t>
  </si>
  <si>
    <t>61A77110คทอ14W02</t>
  </si>
  <si>
    <t>โครงการครุภัณฑ์ชุดปฏิบัติการทดสอบวัสดุ</t>
  </si>
  <si>
    <t>3. ชุดปฏิบัติการทดสอบวัสดุตำบลธาตุเชิงชุม อำเภอเมืองสกลนคร จังหวัดสกลนคร</t>
  </si>
  <si>
    <t>2015534001120013</t>
  </si>
  <si>
    <t>61A77110คทอ13W04</t>
  </si>
  <si>
    <t>โครงการ จัดซื้อครุภัณฑ์ห้องปฏิบัติการคอมพิวเตอร์ สาขาวิชาโยธาและสถาปัตยกรรม</t>
  </si>
  <si>
    <t>4. ชุดครุภัณฑ์ห้องปฏิบัติการคอมพิวเตอร์สาขาวิชาโยธาและสถาปัตยกรรม ตำบลธาตุเชิงชุม
   อำเภอเมืองสกลนครจังหวัดสกลนคร</t>
  </si>
  <si>
    <t>201554700M3936</t>
  </si>
  <si>
    <t>2015534002</t>
  </si>
  <si>
    <t>แผนงาน : พื้นฐานด้านการพัฒนาและเสริมสร้างศักยภาพคน</t>
  </si>
  <si>
    <t>กิจกรรมหลัก : จัดการเรียนการสอนด้านสังคมศาสตร์  (201554700M3936)</t>
  </si>
  <si>
    <t>ผลผลิต : ผู้สำเร็จการศึกษาด้านสังคมศาสตร์  (2015534002)</t>
  </si>
  <si>
    <t>201554700M3938</t>
  </si>
  <si>
    <t>2015534002500002</t>
  </si>
  <si>
    <t>เงินอุดหนุนโครงการผลิตและพัฒนาบุคลากรให้สอดคล้องกับความต้องการของประเทศ</t>
  </si>
  <si>
    <t>งบอุดหนุนทั่วไป</t>
  </si>
  <si>
    <t>61A77214คทอ01W01</t>
  </si>
  <si>
    <t>โครงการเงินอุดหนุนโครงการผลิตและพัฒนาบุคลากรให้สอดคล้องกับความต้องการของประเทศ</t>
  </si>
  <si>
    <t>คณะเทคโนโลยีอุตสาหกรรม</t>
  </si>
  <si>
    <t>2015534002700001</t>
  </si>
  <si>
    <t>ค่าใช้จ่ายในการประกันคุณภาพการศึกษา</t>
  </si>
  <si>
    <t>งบรายจ่ายอื่น</t>
  </si>
  <si>
    <t>61A77214คทอ01W02</t>
  </si>
  <si>
    <t>โครงการพัฒนางานประกันคุณภาพการศึกษา คณะเทคโนโลยีอุตสาหกรรม</t>
  </si>
  <si>
    <t>2015534002700002</t>
  </si>
  <si>
    <t>ค่าใช้จ่ายในการพัฒนาศูนย์วิทยบริการ</t>
  </si>
  <si>
    <t>61A77214คทอ01W03</t>
  </si>
  <si>
    <t>โครงการพัฒนาห้องสมุดคณะเทคโนโลยีอุตสาหกรรม</t>
  </si>
  <si>
    <t>201554700M3940</t>
  </si>
  <si>
    <t>2015534003</t>
  </si>
  <si>
    <t>กิจกรรมหลัก : เผยแพร่ความรู้และบริการวิชาการ  (201554700M3940)</t>
  </si>
  <si>
    <t>ผลผลิต : ผลงานการให้บริการวิชาการ  (2015534003)</t>
  </si>
  <si>
    <t>2015534003700008</t>
  </si>
  <si>
    <t>ค่าใช้จ่ายสำหรับโครงการบริการวิชาการ</t>
  </si>
  <si>
    <t>61A77312คทอ01W01</t>
  </si>
  <si>
    <t>1. โครงการส่งเสริมและพัฒนาเทคโนโลยีชุมชนตามแนวพระราชดำริ</t>
  </si>
  <si>
    <t>61A77312คทอ02W02</t>
  </si>
  <si>
    <t>2. โครงการให้ความรู้แก่ศิษย์เก่าคณะเทคโนโลยีอุตสาหกรรมทักษะการใช้คอมพิวเตอร์และเทคโนโลยีสารสนเทศ
   เพื่อการสื่อสารในศตวรรษที่ 21</t>
  </si>
  <si>
    <t> 61A77312คทอ02W03</t>
  </si>
  <si>
    <t>3. โครงการหลักสูตรอบรมการเป็นผู้ประกอบการสถานบริการบำรุงรักษาจักรยานยนต์และรถยนต์ในท้องถิ่น</t>
  </si>
  <si>
    <t> 61A77312คทอ02W04</t>
  </si>
  <si>
    <t>4. โครงการส่งเสริมการใช้เทคโนโลยีเครื่องจักรกลต้นทุนต่ำเพื่อทำเกษตร</t>
  </si>
  <si>
    <t>61A77312คทอ15W01</t>
  </si>
  <si>
    <t>5. โครงการพัฒนาและซ่อมแซมไฟฟ้าภายในวัดในเขตพื้นที่จังหวัดสกลนคร</t>
  </si>
  <si>
    <t>61A77312คทอ13W02</t>
  </si>
  <si>
    <t>6. โครงการปฎิบัติการออกแบบบริการ (SERVICE DESIGN) พื้นที่บ้านน้ำพุ ตำบลบ้านแป้น อำเภอโพนนาแก้ว
   จังหวัดสกลนคร</t>
  </si>
  <si>
    <t>2015534003700010</t>
  </si>
  <si>
    <t>ค่าใช้จ่ายสำหรับให้บริการวิชาการ</t>
  </si>
  <si>
    <t>61A77312คทอ02W01</t>
  </si>
  <si>
    <t> 1. โครงการค่ายเยาวชนนักเทคโนโลยีอุตสาหกรรม</t>
  </si>
  <si>
    <t>61A77312คทอ13W01</t>
  </si>
  <si>
    <t>2. โครงการการใช้วัสดุท้องถิ่นทดแทนวัสดุในระบบอุตสาหกรรม</t>
  </si>
  <si>
    <t>201554700M3943</t>
  </si>
  <si>
    <t>201534004</t>
  </si>
  <si>
    <t>กิจกรรมหลัก : ส่งเสริมการทำนุบำรุงศิลปวัฒนธรรม (201554700M3943)</t>
  </si>
  <si>
    <t>ผลผลิต : ผลงานทำนุบำรุงศิลป วัฒนธรรม (201543004)</t>
  </si>
  <si>
    <t>2015534004700002</t>
  </si>
  <si>
    <t>ค่าใช้จ่ายโครงการการอนุรักษ์วัฒนธรรมท้องถิ่นและโครงการทำนุบำรุงศิลปวัฒนธรรม</t>
  </si>
  <si>
    <t>  61A77421คทอ01W0</t>
  </si>
  <si>
    <t>  โครงการอนุรักษ์วัฒธรรมปราสาทผึ้ง</t>
  </si>
  <si>
    <t>  61A77421คทอ01W02 </t>
  </si>
  <si>
    <t> โครงการวันครอบครัวอุตสาหกรรม ทำนุบำรุงศิลปวัฒนธรรม สืบสานภูมิปัญญาและรักษาสิ่งแวดล้อม</t>
  </si>
  <si>
    <t>หมายเหตุ  ** แหล่งของเงินจะแบ่งตามงบประมาณรายจ่าย ดังนี้</t>
  </si>
  <si>
    <t>เงินเดือน</t>
  </si>
  <si>
    <t>6111210   ค่าตอบแทน                                                             6111310  ครุภัณฑ์</t>
  </si>
  <si>
    <t>รวมงบประมาณทั้งสิ้น</t>
  </si>
  <si>
    <t>ค่าจ้างประจำ</t>
  </si>
  <si>
    <t>6111220   ค่าใช้สอย                                                                6111320 ที่ดิน สิ่งก่อสร้าง</t>
  </si>
  <si>
    <t>ค่าจ้างชั่วคราว</t>
  </si>
  <si>
    <t>6111230    ค่าวัสดุ                                                                  6111410 เงินอุดหนุนทั่วไป</t>
  </si>
  <si>
    <t>ค่าจ้างลูกจ้างสัญญาจ้าง</t>
  </si>
  <si>
    <t>6111240    ค่าสาธารณูปโภค                                                      6111420 เงินอุดหนุนเฉพาะกิจ</t>
  </si>
  <si>
    <t>ค่าตอบแทนพนักงานราชการ</t>
  </si>
  <si>
    <t xml:space="preserve">                                                                                                6111500  รายจ่ายอื่น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</si>
</sst>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8" x14ac:knownFonts="1">
    <font>
      <sz val="10"/>
      <name val="Arial"/>
      <family val="2"/>
    </font>
    <font>
      <sz val="10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0"/>
      <name val="Arial"/>
      <family val="2"/>
    </font>
    <font>
      <b/>
      <u/>
      <sz val="14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b/>
      <sz val="14"/>
      <color theme="1"/>
      <name val="TH SarabunPSK"/>
      <family val="2"/>
    </font>
    <font>
      <sz val="11"/>
      <color theme="1"/>
      <name val="Tahoma"/>
      <family val="2"/>
      <scheme val="minor"/>
    </font>
    <font>
      <b/>
      <sz val="14"/>
      <color rgb="FF000000"/>
      <name val="TH SarabunPSK"/>
      <family val="2"/>
    </font>
    <font>
      <sz val="10"/>
      <color indexed="8"/>
      <name val="Tahoma"/>
      <family val="2"/>
    </font>
    <font>
      <b/>
      <sz val="14"/>
      <color indexed="8"/>
      <name val="TH SarabunPSK"/>
      <family val="2"/>
    </font>
    <font>
      <b/>
      <sz val="14"/>
      <color rgb="FFFF0000"/>
      <name val="TH SarabunPSK"/>
      <family val="2"/>
    </font>
    <font>
      <sz val="15"/>
      <color rgb="FF000000"/>
      <name val="TH SarabunPSK"/>
      <family val="2"/>
    </font>
    <font>
      <sz val="14"/>
      <color rgb="FFFF0000"/>
      <name val="TH SarabunPSK"/>
      <family val="2"/>
    </font>
    <font>
      <b/>
      <u val="doubleAccounting"/>
      <sz val="14"/>
      <name val="TH SarabunPSK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indexed="64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rgb="FF000000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/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0" fontId="11" fillId="0" borderId="0"/>
    <xf numFmtId="0" fontId="1" fillId="0" borderId="0"/>
    <xf numFmtId="43" fontId="1" fillId="0" borderId="0" applyFont="0" applyFill="0" applyBorder="0" applyAlignment="0" applyProtection="0"/>
  </cellStyleXfs>
  <cellXfs count="208">
    <xf numFmtId="0" fontId="0" fillId="0" borderId="0" xfId="0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3" fontId="3" fillId="0" borderId="7" xfId="2" applyNumberFormat="1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right" vertical="top" wrapText="1"/>
    </xf>
    <xf numFmtId="49" fontId="2" fillId="3" borderId="8" xfId="0" applyNumberFormat="1" applyFont="1" applyFill="1" applyBorder="1" applyAlignment="1">
      <alignment horizontal="center" vertical="top" wrapText="1"/>
    </xf>
    <xf numFmtId="49" fontId="2" fillId="3" borderId="9" xfId="0" applyNumberFormat="1" applyFont="1" applyFill="1" applyBorder="1" applyAlignment="1">
      <alignment horizontal="center" vertical="top" wrapText="1"/>
    </xf>
    <xf numFmtId="49" fontId="2" fillId="3" borderId="8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4" fillId="0" borderId="0" xfId="0" applyFont="1"/>
    <xf numFmtId="49" fontId="2" fillId="3" borderId="12" xfId="0" applyNumberFormat="1" applyFont="1" applyFill="1" applyBorder="1" applyAlignment="1">
      <alignment horizontal="center" vertical="top" wrapText="1"/>
    </xf>
    <xf numFmtId="49" fontId="2" fillId="3" borderId="12" xfId="0" applyNumberFormat="1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49" fontId="2" fillId="3" borderId="13" xfId="0" applyNumberFormat="1" applyFont="1" applyFill="1" applyBorder="1" applyAlignment="1">
      <alignment horizontal="center" vertical="top" wrapText="1"/>
    </xf>
    <xf numFmtId="49" fontId="2" fillId="3" borderId="13" xfId="0" applyNumberFormat="1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left" vertical="top" wrapText="1"/>
    </xf>
    <xf numFmtId="49" fontId="2" fillId="4" borderId="9" xfId="0" applyNumberFormat="1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vertical="top" wrapText="1"/>
    </xf>
    <xf numFmtId="0" fontId="2" fillId="4" borderId="9" xfId="0" applyFont="1" applyFill="1" applyBorder="1" applyAlignment="1">
      <alignment horizontal="center" vertical="top" wrapText="1"/>
    </xf>
    <xf numFmtId="3" fontId="5" fillId="4" borderId="10" xfId="2" applyNumberFormat="1" applyFont="1" applyFill="1" applyBorder="1" applyAlignment="1">
      <alignment horizontal="right" vertical="top" wrapText="1"/>
    </xf>
    <xf numFmtId="0" fontId="5" fillId="4" borderId="11" xfId="0" applyFont="1" applyFill="1" applyBorder="1" applyAlignment="1">
      <alignment horizontal="right" vertical="top" wrapText="1"/>
    </xf>
    <xf numFmtId="187" fontId="3" fillId="4" borderId="11" xfId="0" applyNumberFormat="1" applyFont="1" applyFill="1" applyBorder="1" applyAlignment="1">
      <alignment vertical="top" wrapText="1"/>
    </xf>
    <xf numFmtId="49" fontId="2" fillId="4" borderId="8" xfId="0" applyNumberFormat="1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vertical="top" wrapText="1"/>
    </xf>
    <xf numFmtId="0" fontId="2" fillId="4" borderId="8" xfId="0" applyFont="1" applyFill="1" applyBorder="1" applyAlignment="1">
      <alignment horizontal="center" vertical="top" wrapText="1"/>
    </xf>
    <xf numFmtId="3" fontId="5" fillId="4" borderId="1" xfId="2" applyNumberFormat="1" applyFont="1" applyFill="1" applyBorder="1" applyAlignment="1">
      <alignment horizontal="right" vertical="top" wrapText="1"/>
    </xf>
    <xf numFmtId="0" fontId="5" fillId="4" borderId="3" xfId="0" applyFont="1" applyFill="1" applyBorder="1" applyAlignment="1">
      <alignment horizontal="right" vertical="top" wrapText="1"/>
    </xf>
    <xf numFmtId="187" fontId="3" fillId="4" borderId="3" xfId="0" applyNumberFormat="1" applyFont="1" applyFill="1" applyBorder="1" applyAlignment="1">
      <alignment vertical="top" wrapText="1"/>
    </xf>
    <xf numFmtId="49" fontId="3" fillId="4" borderId="9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3" fontId="2" fillId="0" borderId="15" xfId="2" applyNumberFormat="1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2" fillId="0" borderId="17" xfId="0" applyFont="1" applyFill="1" applyBorder="1" applyAlignment="1">
      <alignment vertical="top" wrapText="1"/>
    </xf>
    <xf numFmtId="0" fontId="0" fillId="0" borderId="0" xfId="0" applyAlignment="1"/>
    <xf numFmtId="49" fontId="3" fillId="0" borderId="14" xfId="0" applyNumberFormat="1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187" fontId="6" fillId="0" borderId="15" xfId="1" applyNumberFormat="1" applyFont="1" applyBorder="1" applyAlignment="1">
      <alignment horizontal="right" vertical="top" wrapText="1"/>
    </xf>
    <xf numFmtId="0" fontId="3" fillId="0" borderId="16" xfId="0" applyFont="1" applyFill="1" applyBorder="1" applyAlignment="1">
      <alignment horizontal="right"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7" xfId="0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vertical="top" wrapText="1"/>
    </xf>
    <xf numFmtId="0" fontId="3" fillId="0" borderId="18" xfId="0" applyFont="1" applyFill="1" applyBorder="1" applyAlignment="1">
      <alignment horizontal="right" vertical="top" wrapText="1"/>
    </xf>
    <xf numFmtId="0" fontId="3" fillId="0" borderId="18" xfId="0" applyFont="1" applyFill="1" applyBorder="1" applyAlignment="1">
      <alignment vertical="top" wrapText="1"/>
    </xf>
    <xf numFmtId="0" fontId="7" fillId="0" borderId="19" xfId="0" applyFont="1" applyFill="1" applyBorder="1" applyAlignment="1">
      <alignment horizontal="center" vertical="top" wrapText="1"/>
    </xf>
    <xf numFmtId="0" fontId="8" fillId="0" borderId="20" xfId="0" applyFont="1" applyBorder="1" applyAlignment="1">
      <alignment vertical="top" wrapText="1"/>
    </xf>
    <xf numFmtId="0" fontId="2" fillId="0" borderId="20" xfId="0" applyFont="1" applyFill="1" applyBorder="1" applyAlignment="1">
      <alignment horizontal="center" vertical="top" wrapText="1"/>
    </xf>
    <xf numFmtId="4" fontId="8" fillId="0" borderId="19" xfId="0" applyNumberFormat="1" applyFont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187" fontId="6" fillId="0" borderId="22" xfId="1" applyNumberFormat="1" applyFont="1" applyFill="1" applyBorder="1" applyAlignment="1">
      <alignment horizontal="right" vertical="top" wrapText="1"/>
    </xf>
    <xf numFmtId="49" fontId="3" fillId="0" borderId="23" xfId="0" applyNumberFormat="1" applyFont="1" applyFill="1" applyBorder="1" applyAlignment="1">
      <alignment horizontal="center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vertical="top" wrapText="1"/>
    </xf>
    <xf numFmtId="0" fontId="3" fillId="0" borderId="23" xfId="0" applyFont="1" applyFill="1" applyBorder="1" applyAlignment="1">
      <alignment horizontal="center" vertical="top" wrapText="1"/>
    </xf>
    <xf numFmtId="3" fontId="3" fillId="0" borderId="24" xfId="2" applyNumberFormat="1" applyFont="1" applyFill="1" applyBorder="1" applyAlignment="1">
      <alignment horizontal="right" vertical="top" wrapText="1"/>
    </xf>
    <xf numFmtId="0" fontId="3" fillId="0" borderId="25" xfId="0" applyFont="1" applyFill="1" applyBorder="1" applyAlignment="1">
      <alignment horizontal="right" vertical="top" wrapText="1"/>
    </xf>
    <xf numFmtId="0" fontId="3" fillId="0" borderId="25" xfId="0" applyFont="1" applyFill="1" applyBorder="1" applyAlignment="1">
      <alignment vertical="top" wrapText="1"/>
    </xf>
    <xf numFmtId="49" fontId="3" fillId="0" borderId="20" xfId="0" applyNumberFormat="1" applyFont="1" applyFill="1" applyBorder="1" applyAlignment="1">
      <alignment horizontal="center" vertical="top" wrapText="1"/>
    </xf>
    <xf numFmtId="49" fontId="2" fillId="0" borderId="20" xfId="0" applyNumberFormat="1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vertical="top" wrapText="1"/>
    </xf>
    <xf numFmtId="0" fontId="3" fillId="0" borderId="20" xfId="0" applyFont="1" applyFill="1" applyBorder="1" applyAlignment="1">
      <alignment horizontal="center" vertical="top" wrapText="1"/>
    </xf>
    <xf numFmtId="3" fontId="2" fillId="0" borderId="19" xfId="2" applyNumberFormat="1" applyFont="1" applyFill="1" applyBorder="1" applyAlignment="1">
      <alignment horizontal="right" vertical="top" wrapText="1"/>
    </xf>
    <xf numFmtId="0" fontId="2" fillId="0" borderId="17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vertical="top" wrapText="1"/>
    </xf>
    <xf numFmtId="187" fontId="7" fillId="0" borderId="15" xfId="1" applyNumberFormat="1" applyFont="1" applyFill="1" applyBorder="1" applyAlignment="1">
      <alignment vertical="top" wrapText="1"/>
    </xf>
    <xf numFmtId="187" fontId="7" fillId="0" borderId="15" xfId="1" applyNumberFormat="1" applyFont="1" applyFill="1" applyBorder="1" applyAlignment="1">
      <alignment horizontal="right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vertical="top" wrapText="1"/>
    </xf>
    <xf numFmtId="0" fontId="6" fillId="0" borderId="28" xfId="0" applyFont="1" applyBorder="1" applyAlignment="1">
      <alignment vertical="top" wrapText="1"/>
    </xf>
    <xf numFmtId="0" fontId="7" fillId="0" borderId="24" xfId="0" applyFont="1" applyFill="1" applyBorder="1" applyAlignment="1">
      <alignment horizontal="center" vertical="top" wrapText="1"/>
    </xf>
    <xf numFmtId="187" fontId="7" fillId="0" borderId="24" xfId="1" applyNumberFormat="1" applyFont="1" applyFill="1" applyBorder="1" applyAlignment="1">
      <alignment vertical="top" wrapText="1"/>
    </xf>
    <xf numFmtId="0" fontId="2" fillId="4" borderId="13" xfId="0" applyFont="1" applyFill="1" applyBorder="1" applyAlignment="1">
      <alignment horizontal="left" vertical="top" wrapText="1"/>
    </xf>
    <xf numFmtId="49" fontId="2" fillId="4" borderId="13" xfId="0" applyNumberFormat="1" applyFont="1" applyFill="1" applyBorder="1" applyAlignment="1">
      <alignment horizontal="center" vertical="top" wrapText="1"/>
    </xf>
    <xf numFmtId="0" fontId="2" fillId="4" borderId="13" xfId="0" applyFont="1" applyFill="1" applyBorder="1" applyAlignment="1">
      <alignment vertical="top" wrapText="1"/>
    </xf>
    <xf numFmtId="0" fontId="2" fillId="4" borderId="13" xfId="0" applyFont="1" applyFill="1" applyBorder="1" applyAlignment="1">
      <alignment horizontal="center" vertical="top" wrapText="1"/>
    </xf>
    <xf numFmtId="3" fontId="5" fillId="4" borderId="4" xfId="2" applyNumberFormat="1" applyFont="1" applyFill="1" applyBorder="1" applyAlignment="1">
      <alignment horizontal="right" vertical="top" wrapText="1"/>
    </xf>
    <xf numFmtId="0" fontId="5" fillId="4" borderId="6" xfId="0" applyFont="1" applyFill="1" applyBorder="1" applyAlignment="1">
      <alignment horizontal="right" vertical="top" wrapText="1"/>
    </xf>
    <xf numFmtId="187" fontId="3" fillId="4" borderId="6" xfId="0" applyNumberFormat="1" applyFont="1" applyFill="1" applyBorder="1" applyAlignment="1">
      <alignment vertical="top" wrapText="1"/>
    </xf>
    <xf numFmtId="49" fontId="3" fillId="4" borderId="10" xfId="0" applyNumberFormat="1" applyFont="1" applyFill="1" applyBorder="1" applyAlignment="1">
      <alignment horizontal="center" vertical="top" wrapText="1"/>
    </xf>
    <xf numFmtId="3" fontId="0" fillId="0" borderId="0" xfId="0" applyNumberFormat="1"/>
    <xf numFmtId="0" fontId="10" fillId="0" borderId="14" xfId="3" applyFont="1" applyFill="1" applyBorder="1" applyAlignment="1" applyProtection="1">
      <alignment horizontal="center" vertical="top" wrapText="1"/>
    </xf>
    <xf numFmtId="49" fontId="12" fillId="0" borderId="14" xfId="4" applyNumberFormat="1" applyFont="1" applyFill="1" applyBorder="1" applyAlignment="1">
      <alignment horizontal="center" vertical="top" wrapText="1"/>
    </xf>
    <xf numFmtId="49" fontId="2" fillId="0" borderId="29" xfId="0" applyNumberFormat="1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vertical="top" wrapText="1"/>
    </xf>
    <xf numFmtId="187" fontId="2" fillId="0" borderId="16" xfId="0" applyNumberFormat="1" applyFont="1" applyFill="1" applyBorder="1" applyAlignment="1">
      <alignment vertical="top" wrapText="1"/>
    </xf>
    <xf numFmtId="0" fontId="13" fillId="0" borderId="14" xfId="3" applyFont="1" applyFill="1" applyBorder="1" applyAlignment="1" applyProtection="1">
      <alignment horizontal="center" vertical="top" wrapText="1"/>
    </xf>
    <xf numFmtId="49" fontId="13" fillId="0" borderId="14" xfId="4" applyNumberFormat="1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vertical="top" wrapText="1"/>
    </xf>
    <xf numFmtId="0" fontId="14" fillId="0" borderId="28" xfId="0" applyFont="1" applyFill="1" applyBorder="1" applyAlignment="1">
      <alignment vertical="top" wrapText="1"/>
    </xf>
    <xf numFmtId="0" fontId="3" fillId="0" borderId="14" xfId="5" applyFont="1" applyFill="1" applyBorder="1" applyAlignment="1">
      <alignment horizontal="center" vertical="top" wrapText="1"/>
    </xf>
    <xf numFmtId="3" fontId="6" fillId="0" borderId="15" xfId="2" applyNumberFormat="1" applyFont="1" applyFill="1" applyBorder="1" applyAlignment="1">
      <alignment horizontal="right" vertical="top" wrapText="1"/>
    </xf>
    <xf numFmtId="0" fontId="3" fillId="0" borderId="16" xfId="5" applyFont="1" applyFill="1" applyBorder="1" applyAlignment="1">
      <alignment horizontal="right" vertical="top" wrapText="1"/>
    </xf>
    <xf numFmtId="0" fontId="7" fillId="0" borderId="14" xfId="3" applyFont="1" applyFill="1" applyBorder="1" applyAlignment="1" applyProtection="1">
      <alignment horizontal="center" vertical="top" wrapText="1"/>
    </xf>
    <xf numFmtId="49" fontId="12" fillId="0" borderId="19" xfId="4" applyNumberFormat="1" applyFont="1" applyFill="1" applyBorder="1" applyAlignment="1">
      <alignment horizontal="center" vertical="top" wrapText="1"/>
    </xf>
    <xf numFmtId="49" fontId="2" fillId="0" borderId="3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3" fillId="0" borderId="20" xfId="5" applyFont="1" applyFill="1" applyBorder="1" applyAlignment="1">
      <alignment horizontal="center" vertical="top" wrapText="1"/>
    </xf>
    <xf numFmtId="49" fontId="13" fillId="0" borderId="19" xfId="4" applyNumberFormat="1" applyFont="1" applyFill="1" applyBorder="1" applyAlignment="1">
      <alignment horizontal="center" vertical="top" wrapText="1"/>
    </xf>
    <xf numFmtId="0" fontId="7" fillId="0" borderId="32" xfId="0" applyFont="1" applyFill="1" applyBorder="1" applyAlignment="1">
      <alignment vertical="top" wrapText="1"/>
    </xf>
    <xf numFmtId="0" fontId="14" fillId="0" borderId="33" xfId="0" applyFont="1" applyFill="1" applyBorder="1" applyAlignment="1">
      <alignment vertical="top" wrapText="1"/>
    </xf>
    <xf numFmtId="3" fontId="6" fillId="0" borderId="19" xfId="2" applyNumberFormat="1" applyFont="1" applyFill="1" applyBorder="1" applyAlignment="1">
      <alignment horizontal="right" vertical="top" wrapText="1"/>
    </xf>
    <xf numFmtId="49" fontId="12" fillId="0" borderId="15" xfId="4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13" fillId="0" borderId="15" xfId="4" applyNumberFormat="1" applyFont="1" applyFill="1" applyBorder="1" applyAlignment="1">
      <alignment horizontal="center" vertical="top" wrapText="1"/>
    </xf>
    <xf numFmtId="0" fontId="7" fillId="0" borderId="34" xfId="0" applyFont="1" applyFill="1" applyBorder="1" applyAlignment="1">
      <alignment vertical="top" wrapText="1"/>
    </xf>
    <xf numFmtId="0" fontId="14" fillId="0" borderId="35" xfId="0" applyFont="1" applyFill="1" applyBorder="1" applyAlignment="1">
      <alignment vertical="top" wrapText="1"/>
    </xf>
    <xf numFmtId="187" fontId="6" fillId="0" borderId="19" xfId="1" applyNumberFormat="1" applyFont="1" applyFill="1" applyBorder="1" applyAlignment="1">
      <alignment horizontal="right" vertical="top" wrapText="1"/>
    </xf>
    <xf numFmtId="0" fontId="3" fillId="0" borderId="17" xfId="5" applyFont="1" applyFill="1" applyBorder="1" applyAlignment="1">
      <alignment horizontal="right" vertical="top" wrapText="1"/>
    </xf>
    <xf numFmtId="0" fontId="3" fillId="4" borderId="9" xfId="0" applyFont="1" applyFill="1" applyBorder="1" applyAlignment="1">
      <alignment vertical="top" wrapText="1"/>
    </xf>
    <xf numFmtId="49" fontId="2" fillId="4" borderId="11" xfId="0" applyNumberFormat="1" applyFont="1" applyFill="1" applyBorder="1" applyAlignment="1">
      <alignment horizontal="center" vertical="top" wrapText="1"/>
    </xf>
    <xf numFmtId="0" fontId="3" fillId="4" borderId="11" xfId="0" applyFont="1" applyFill="1" applyBorder="1" applyAlignment="1">
      <alignment vertical="top" wrapText="1"/>
    </xf>
    <xf numFmtId="0" fontId="2" fillId="0" borderId="20" xfId="3" applyFont="1" applyFill="1" applyBorder="1" applyAlignment="1" applyProtection="1">
      <alignment horizontal="center" vertical="top" wrapText="1"/>
    </xf>
    <xf numFmtId="49" fontId="2" fillId="0" borderId="20" xfId="4" applyNumberFormat="1" applyFont="1" applyFill="1" applyBorder="1" applyAlignment="1">
      <alignment horizontal="center" vertical="top" wrapText="1"/>
    </xf>
    <xf numFmtId="49" fontId="2" fillId="0" borderId="20" xfId="4" applyNumberFormat="1" applyFont="1" applyFill="1" applyBorder="1" applyAlignment="1">
      <alignment horizontal="center" wrapText="1"/>
    </xf>
    <xf numFmtId="0" fontId="2" fillId="0" borderId="12" xfId="5" applyFont="1" applyFill="1" applyBorder="1" applyAlignment="1">
      <alignment vertical="top" wrapText="1"/>
    </xf>
    <xf numFmtId="3" fontId="2" fillId="0" borderId="36" xfId="2" applyNumberFormat="1" applyFont="1" applyFill="1" applyBorder="1" applyAlignment="1">
      <alignment horizontal="right" vertical="top" wrapText="1"/>
    </xf>
    <xf numFmtId="4" fontId="6" fillId="0" borderId="15" xfId="0" applyNumberFormat="1" applyFont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6" fillId="0" borderId="30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3" fillId="0" borderId="23" xfId="5" applyFont="1" applyFill="1" applyBorder="1" applyAlignment="1">
      <alignment horizontal="center" vertical="top" wrapText="1"/>
    </xf>
    <xf numFmtId="3" fontId="15" fillId="0" borderId="24" xfId="2" applyNumberFormat="1" applyFont="1" applyFill="1" applyBorder="1" applyAlignment="1">
      <alignment horizontal="right" vertical="top" wrapText="1"/>
    </xf>
    <xf numFmtId="0" fontId="3" fillId="0" borderId="25" xfId="5" applyFont="1" applyFill="1" applyBorder="1" applyAlignment="1">
      <alignment horizontal="right" vertical="top" wrapText="1"/>
    </xf>
    <xf numFmtId="0" fontId="3" fillId="0" borderId="23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15" fillId="0" borderId="14" xfId="3" applyFont="1" applyFill="1" applyBorder="1" applyAlignment="1" applyProtection="1">
      <alignment horizontal="center" vertical="top" wrapText="1"/>
    </xf>
    <xf numFmtId="49" fontId="13" fillId="0" borderId="20" xfId="4" applyNumberFormat="1" applyFont="1" applyFill="1" applyBorder="1" applyAlignment="1">
      <alignment horizontal="center" vertical="top" wrapText="1"/>
    </xf>
    <xf numFmtId="49" fontId="2" fillId="0" borderId="20" xfId="2" applyNumberFormat="1" applyFont="1" applyFill="1" applyBorder="1" applyAlignment="1">
      <alignment horizontal="center" vertical="top" wrapText="1"/>
    </xf>
    <xf numFmtId="0" fontId="2" fillId="0" borderId="20" xfId="5" applyFont="1" applyFill="1" applyBorder="1" applyAlignment="1">
      <alignment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12" xfId="0" applyFont="1" applyBorder="1" applyAlignment="1">
      <alignment wrapText="1"/>
    </xf>
    <xf numFmtId="0" fontId="6" fillId="0" borderId="20" xfId="5" applyFont="1" applyFill="1" applyBorder="1" applyAlignment="1">
      <alignment horizontal="center" vertical="top" wrapText="1"/>
    </xf>
    <xf numFmtId="3" fontId="15" fillId="0" borderId="19" xfId="2" applyNumberFormat="1" applyFont="1" applyFill="1" applyBorder="1" applyAlignment="1">
      <alignment horizontal="right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23" xfId="0" applyFont="1" applyBorder="1" applyAlignment="1">
      <alignment wrapText="1"/>
    </xf>
    <xf numFmtId="0" fontId="6" fillId="0" borderId="23" xfId="5" applyFont="1" applyFill="1" applyBorder="1" applyAlignment="1">
      <alignment horizontal="center" vertical="top" wrapText="1"/>
    </xf>
    <xf numFmtId="3" fontId="6" fillId="0" borderId="24" xfId="2" applyNumberFormat="1" applyFont="1" applyFill="1" applyBorder="1" applyAlignment="1">
      <alignment horizontal="right" vertical="top" wrapText="1"/>
    </xf>
    <xf numFmtId="43" fontId="0" fillId="0" borderId="0" xfId="1" applyFont="1"/>
    <xf numFmtId="49" fontId="2" fillId="4" borderId="6" xfId="0" applyNumberFormat="1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3" fillId="4" borderId="13" xfId="5" applyFont="1" applyFill="1" applyBorder="1" applyAlignment="1">
      <alignment horizontal="center" vertical="top" wrapText="1"/>
    </xf>
    <xf numFmtId="3" fontId="3" fillId="4" borderId="4" xfId="6" applyNumberFormat="1" applyFont="1" applyFill="1" applyBorder="1" applyAlignment="1">
      <alignment horizontal="right" vertical="top"/>
    </xf>
    <xf numFmtId="0" fontId="3" fillId="4" borderId="6" xfId="5" applyFont="1" applyFill="1" applyBorder="1" applyAlignment="1">
      <alignment horizontal="right" vertical="top" wrapText="1"/>
    </xf>
    <xf numFmtId="0" fontId="3" fillId="4" borderId="13" xfId="5" applyFont="1" applyFill="1" applyBorder="1" applyAlignment="1">
      <alignment vertical="top" wrapText="1"/>
    </xf>
    <xf numFmtId="0" fontId="10" fillId="4" borderId="9" xfId="3" applyFont="1" applyFill="1" applyBorder="1" applyAlignment="1" applyProtection="1">
      <alignment horizontal="center" vertical="top" wrapText="1"/>
    </xf>
    <xf numFmtId="49" fontId="12" fillId="4" borderId="7" xfId="4" applyNumberFormat="1" applyFont="1" applyFill="1" applyBorder="1" applyAlignment="1">
      <alignment horizontal="center" vertical="top" wrapText="1"/>
    </xf>
    <xf numFmtId="0" fontId="6" fillId="4" borderId="10" xfId="0" applyFont="1" applyFill="1" applyBorder="1" applyAlignment="1">
      <alignment horizontal="center" vertical="top" wrapText="1"/>
    </xf>
    <xf numFmtId="0" fontId="3" fillId="4" borderId="9" xfId="5" applyFont="1" applyFill="1" applyBorder="1" applyAlignment="1">
      <alignment horizontal="center" vertical="top" wrapText="1"/>
    </xf>
    <xf numFmtId="3" fontId="3" fillId="4" borderId="10" xfId="6" applyNumberFormat="1" applyFont="1" applyFill="1" applyBorder="1" applyAlignment="1">
      <alignment horizontal="right" vertical="top"/>
    </xf>
    <xf numFmtId="0" fontId="3" fillId="4" borderId="11" xfId="5" applyFont="1" applyFill="1" applyBorder="1" applyAlignment="1">
      <alignment horizontal="right" vertical="top" wrapText="1"/>
    </xf>
    <xf numFmtId="0" fontId="3" fillId="4" borderId="9" xfId="5" applyFont="1" applyFill="1" applyBorder="1" applyAlignment="1">
      <alignment vertical="top" wrapText="1"/>
    </xf>
    <xf numFmtId="3" fontId="2" fillId="4" borderId="10" xfId="6" applyNumberFormat="1" applyFont="1" applyFill="1" applyBorder="1" applyAlignment="1">
      <alignment horizontal="right" vertical="top"/>
    </xf>
    <xf numFmtId="0" fontId="2" fillId="4" borderId="11" xfId="5" applyFont="1" applyFill="1" applyBorder="1" applyAlignment="1">
      <alignment horizontal="right" vertical="top" wrapText="1"/>
    </xf>
    <xf numFmtId="0" fontId="10" fillId="0" borderId="20" xfId="3" applyFont="1" applyFill="1" applyBorder="1" applyAlignment="1" applyProtection="1">
      <alignment horizontal="center" vertical="top" wrapText="1"/>
    </xf>
    <xf numFmtId="49" fontId="12" fillId="0" borderId="37" xfId="4" applyNumberFormat="1" applyFont="1" applyFill="1" applyBorder="1" applyAlignment="1">
      <alignment horizontal="center" vertical="top" wrapText="1"/>
    </xf>
    <xf numFmtId="49" fontId="2" fillId="0" borderId="31" xfId="0" applyNumberFormat="1" applyFont="1" applyBorder="1" applyAlignment="1">
      <alignment horizontal="center" vertical="top" wrapText="1"/>
    </xf>
    <xf numFmtId="0" fontId="12" fillId="0" borderId="12" xfId="4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 vertical="top" wrapText="1"/>
    </xf>
    <xf numFmtId="3" fontId="2" fillId="0" borderId="31" xfId="2" applyNumberFormat="1" applyFont="1" applyFill="1" applyBorder="1" applyAlignment="1">
      <alignment horizontal="right" vertical="top" wrapText="1"/>
    </xf>
    <xf numFmtId="0" fontId="6" fillId="0" borderId="27" xfId="0" applyFont="1" applyBorder="1" applyAlignment="1">
      <alignment wrapText="1"/>
    </xf>
    <xf numFmtId="3" fontId="6" fillId="0" borderId="38" xfId="0" applyNumberFormat="1" applyFont="1" applyBorder="1" applyAlignment="1">
      <alignment wrapText="1"/>
    </xf>
    <xf numFmtId="0" fontId="3" fillId="0" borderId="14" xfId="5" applyFont="1" applyFill="1" applyBorder="1" applyAlignment="1">
      <alignment vertical="top" wrapText="1"/>
    </xf>
    <xf numFmtId="0" fontId="10" fillId="0" borderId="23" xfId="3" applyFont="1" applyFill="1" applyBorder="1" applyAlignment="1" applyProtection="1">
      <alignment horizontal="center" vertical="top" wrapText="1"/>
    </xf>
    <xf numFmtId="49" fontId="12" fillId="0" borderId="39" xfId="4" applyNumberFormat="1" applyFont="1" applyFill="1" applyBorder="1" applyAlignment="1">
      <alignment horizontal="center" vertical="top" wrapText="1"/>
    </xf>
    <xf numFmtId="0" fontId="6" fillId="0" borderId="40" xfId="0" applyFont="1" applyBorder="1" applyAlignment="1">
      <alignment wrapText="1"/>
    </xf>
    <xf numFmtId="3" fontId="6" fillId="0" borderId="41" xfId="0" applyNumberFormat="1" applyFont="1" applyBorder="1" applyAlignment="1">
      <alignment wrapText="1"/>
    </xf>
    <xf numFmtId="0" fontId="3" fillId="0" borderId="23" xfId="5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3" fillId="0" borderId="0" xfId="5" applyFont="1" applyFill="1" applyBorder="1" applyAlignment="1">
      <alignment horizontal="center" vertical="top" wrapText="1"/>
    </xf>
    <xf numFmtId="187" fontId="6" fillId="0" borderId="0" xfId="1" applyNumberFormat="1" applyFont="1" applyFill="1" applyBorder="1" applyAlignment="1">
      <alignment horizontal="right" vertical="top" wrapText="1"/>
    </xf>
    <xf numFmtId="0" fontId="3" fillId="0" borderId="0" xfId="5" applyFont="1" applyFill="1" applyBorder="1" applyAlignment="1">
      <alignment horizontal="right" vertical="top" wrapText="1"/>
    </xf>
    <xf numFmtId="0" fontId="3" fillId="0" borderId="0" xfId="5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 indent="1"/>
    </xf>
    <xf numFmtId="0" fontId="2" fillId="0" borderId="0" xfId="0" applyFont="1" applyBorder="1" applyAlignment="1">
      <alignment horizontal="center" vertical="top" wrapText="1"/>
    </xf>
    <xf numFmtId="187" fontId="16" fillId="0" borderId="0" xfId="2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3" fontId="3" fillId="0" borderId="0" xfId="2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187" fontId="3" fillId="0" borderId="0" xfId="0" applyNumberFormat="1" applyFont="1" applyBorder="1" applyAlignment="1">
      <alignment vertical="top" wrapText="1"/>
    </xf>
    <xf numFmtId="0" fontId="17" fillId="0" borderId="0" xfId="0" applyFont="1"/>
    <xf numFmtId="0" fontId="17" fillId="0" borderId="0" xfId="0" applyFont="1" applyAlignment="1">
      <alignment horizontal="center"/>
    </xf>
    <xf numFmtId="187" fontId="3" fillId="0" borderId="0" xfId="1" applyNumberFormat="1" applyFont="1" applyFill="1"/>
    <xf numFmtId="187" fontId="3" fillId="0" borderId="0" xfId="0" applyNumberFormat="1" applyFont="1" applyFill="1"/>
    <xf numFmtId="0" fontId="17" fillId="0" borderId="0" xfId="0" applyFont="1" applyFill="1"/>
  </cellXfs>
  <cellStyles count="7">
    <cellStyle name="Comma 2" xfId="2"/>
    <cellStyle name="Comma_จัดสรรแยกผลผลิต-ม.แม่ฟ้าหลวง" xfId="6"/>
    <cellStyle name="Normal 3" xfId="3"/>
    <cellStyle name="Normal_Sheet1" xfId="4"/>
    <cellStyle name="เครื่องหมายจุลภาค" xfId="1" builtinId="3"/>
    <cellStyle name="ปกติ" xfId="0" builtinId="0"/>
    <cellStyle name="ปกติ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0"/>
  <sheetViews>
    <sheetView tabSelected="1" view="pageBreakPreview" topLeftCell="A58" zoomScale="90" zoomScaleNormal="100" zoomScaleSheetLayoutView="90" workbookViewId="0">
      <selection activeCell="D23" sqref="D23"/>
    </sheetView>
  </sheetViews>
  <sheetFormatPr defaultRowHeight="17.399999999999999" x14ac:dyDescent="0.3"/>
  <cols>
    <col min="1" max="1" width="17.44140625" style="203" bestFit="1" customWidth="1"/>
    <col min="2" max="2" width="17.33203125" style="203" bestFit="1" customWidth="1"/>
    <col min="3" max="3" width="19.88671875" style="204" bestFit="1" customWidth="1"/>
    <col min="4" max="4" width="79" style="203" customWidth="1"/>
    <col min="5" max="5" width="13.109375" style="203" bestFit="1" customWidth="1"/>
    <col min="6" max="6" width="15.6640625" style="203" bestFit="1" customWidth="1"/>
    <col min="7" max="7" width="12.44140625" style="207" bestFit="1" customWidth="1"/>
    <col min="8" max="8" width="4.5546875" style="203" customWidth="1"/>
    <col min="9" max="9" width="24.44140625" style="203" customWidth="1"/>
    <col min="10" max="10" width="9.6640625" bestFit="1" customWidth="1"/>
  </cols>
  <sheetData>
    <row r="1" spans="1:9" ht="21" x14ac:dyDescent="0.6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18.75" customHeight="1" x14ac:dyDescent="0.25">
      <c r="A2" s="4" t="s">
        <v>1</v>
      </c>
      <c r="B2" s="5"/>
      <c r="C2" s="5"/>
      <c r="D2" s="5"/>
      <c r="E2" s="5"/>
      <c r="F2" s="5"/>
      <c r="G2" s="5"/>
      <c r="H2" s="5"/>
      <c r="I2" s="6"/>
    </row>
    <row r="3" spans="1:9" ht="21" x14ac:dyDescent="0.25">
      <c r="A3" s="7"/>
      <c r="B3" s="7"/>
      <c r="C3" s="8"/>
      <c r="D3" s="8"/>
      <c r="E3" s="7"/>
      <c r="F3" s="7"/>
      <c r="G3" s="9"/>
      <c r="H3" s="10"/>
      <c r="I3" s="7"/>
    </row>
    <row r="4" spans="1:9" s="18" customFormat="1" ht="21" x14ac:dyDescent="0.25">
      <c r="A4" s="11" t="s">
        <v>2</v>
      </c>
      <c r="B4" s="12" t="s">
        <v>3</v>
      </c>
      <c r="C4" s="13" t="s">
        <v>4</v>
      </c>
      <c r="D4" s="14" t="s">
        <v>5</v>
      </c>
      <c r="E4" s="14" t="s">
        <v>6</v>
      </c>
      <c r="F4" s="15"/>
      <c r="G4" s="16" t="s">
        <v>7</v>
      </c>
      <c r="H4" s="17"/>
      <c r="I4" s="14" t="s">
        <v>8</v>
      </c>
    </row>
    <row r="5" spans="1:9" s="18" customFormat="1" ht="21" x14ac:dyDescent="0.25">
      <c r="A5" s="19"/>
      <c r="B5" s="12"/>
      <c r="C5" s="20"/>
      <c r="D5" s="21"/>
      <c r="E5" s="21"/>
      <c r="F5" s="22" t="s">
        <v>9</v>
      </c>
      <c r="G5" s="16"/>
      <c r="H5" s="17"/>
      <c r="I5" s="21"/>
    </row>
    <row r="6" spans="1:9" s="18" customFormat="1" ht="21" x14ac:dyDescent="0.25">
      <c r="A6" s="23"/>
      <c r="B6" s="12"/>
      <c r="C6" s="24"/>
      <c r="D6" s="25"/>
      <c r="E6" s="25"/>
      <c r="F6" s="26"/>
      <c r="G6" s="16"/>
      <c r="H6" s="17"/>
      <c r="I6" s="25"/>
    </row>
    <row r="7" spans="1:9" ht="21" x14ac:dyDescent="0.25">
      <c r="A7" s="27"/>
      <c r="B7" s="28"/>
      <c r="C7" s="28"/>
      <c r="D7" s="29" t="s">
        <v>10</v>
      </c>
      <c r="E7" s="30"/>
      <c r="F7" s="30"/>
      <c r="G7" s="31"/>
      <c r="H7" s="32"/>
      <c r="I7" s="33"/>
    </row>
    <row r="8" spans="1:9" ht="21" x14ac:dyDescent="0.25">
      <c r="A8" s="27" t="s">
        <v>11</v>
      </c>
      <c r="B8" s="28" t="s">
        <v>12</v>
      </c>
      <c r="C8" s="34"/>
      <c r="D8" s="35" t="s">
        <v>13</v>
      </c>
      <c r="E8" s="36"/>
      <c r="F8" s="36"/>
      <c r="G8" s="37"/>
      <c r="H8" s="38"/>
      <c r="I8" s="39"/>
    </row>
    <row r="9" spans="1:9" ht="21" x14ac:dyDescent="0.25">
      <c r="A9" s="27"/>
      <c r="B9" s="40"/>
      <c r="C9" s="28"/>
      <c r="D9" s="29" t="s">
        <v>14</v>
      </c>
      <c r="E9" s="36"/>
      <c r="F9" s="36"/>
      <c r="G9" s="37">
        <f>G10+G31</f>
        <v>14295625</v>
      </c>
      <c r="H9" s="38" t="s">
        <v>15</v>
      </c>
      <c r="I9" s="39"/>
    </row>
    <row r="10" spans="1:9" s="48" customFormat="1" ht="21" x14ac:dyDescent="0.25">
      <c r="A10" s="41" t="s">
        <v>11</v>
      </c>
      <c r="B10" s="41" t="s">
        <v>16</v>
      </c>
      <c r="C10" s="41"/>
      <c r="D10" s="42" t="s">
        <v>17</v>
      </c>
      <c r="E10" s="43" t="s">
        <v>18</v>
      </c>
      <c r="F10" s="44" t="s">
        <v>19</v>
      </c>
      <c r="G10" s="45">
        <f>SUM(G11:G30)</f>
        <v>1670625</v>
      </c>
      <c r="H10" s="46" t="s">
        <v>15</v>
      </c>
      <c r="I10" s="47" t="s">
        <v>20</v>
      </c>
    </row>
    <row r="11" spans="1:9" ht="21" x14ac:dyDescent="0.25">
      <c r="A11" s="49" t="s">
        <v>11</v>
      </c>
      <c r="B11" s="49" t="s">
        <v>16</v>
      </c>
      <c r="C11" s="50" t="s">
        <v>21</v>
      </c>
      <c r="D11" s="51" t="s">
        <v>22</v>
      </c>
      <c r="E11" s="44" t="s">
        <v>18</v>
      </c>
      <c r="F11" s="44" t="s">
        <v>19</v>
      </c>
      <c r="G11" s="52">
        <v>100000</v>
      </c>
      <c r="H11" s="53" t="s">
        <v>15</v>
      </c>
      <c r="I11" s="54" t="s">
        <v>20</v>
      </c>
    </row>
    <row r="12" spans="1:9" ht="21" x14ac:dyDescent="0.25">
      <c r="A12" s="49" t="s">
        <v>11</v>
      </c>
      <c r="B12" s="49" t="s">
        <v>16</v>
      </c>
      <c r="C12" s="50" t="s">
        <v>23</v>
      </c>
      <c r="D12" s="51" t="s">
        <v>24</v>
      </c>
      <c r="E12" s="44" t="s">
        <v>18</v>
      </c>
      <c r="F12" s="44" t="s">
        <v>19</v>
      </c>
      <c r="G12" s="52">
        <v>30000</v>
      </c>
      <c r="H12" s="53" t="s">
        <v>15</v>
      </c>
      <c r="I12" s="54" t="s">
        <v>20</v>
      </c>
    </row>
    <row r="13" spans="1:9" ht="21" x14ac:dyDescent="0.25">
      <c r="A13" s="49" t="s">
        <v>11</v>
      </c>
      <c r="B13" s="49" t="s">
        <v>16</v>
      </c>
      <c r="C13" s="50" t="s">
        <v>25</v>
      </c>
      <c r="D13" s="51" t="s">
        <v>26</v>
      </c>
      <c r="E13" s="44" t="s">
        <v>18</v>
      </c>
      <c r="F13" s="44" t="s">
        <v>19</v>
      </c>
      <c r="G13" s="52">
        <v>341325</v>
      </c>
      <c r="H13" s="53" t="s">
        <v>15</v>
      </c>
      <c r="I13" s="54" t="s">
        <v>20</v>
      </c>
    </row>
    <row r="14" spans="1:9" ht="21" x14ac:dyDescent="0.25">
      <c r="A14" s="49" t="s">
        <v>11</v>
      </c>
      <c r="B14" s="49" t="s">
        <v>16</v>
      </c>
      <c r="C14" s="50" t="s">
        <v>27</v>
      </c>
      <c r="D14" s="51" t="s">
        <v>28</v>
      </c>
      <c r="E14" s="44" t="s">
        <v>18</v>
      </c>
      <c r="F14" s="44" t="s">
        <v>19</v>
      </c>
      <c r="G14" s="52">
        <v>30000</v>
      </c>
      <c r="H14" s="53" t="s">
        <v>15</v>
      </c>
      <c r="I14" s="54" t="s">
        <v>20</v>
      </c>
    </row>
    <row r="15" spans="1:9" ht="21" x14ac:dyDescent="0.25">
      <c r="A15" s="49" t="s">
        <v>11</v>
      </c>
      <c r="B15" s="49" t="s">
        <v>16</v>
      </c>
      <c r="C15" s="50" t="s">
        <v>29</v>
      </c>
      <c r="D15" s="51" t="s">
        <v>30</v>
      </c>
      <c r="E15" s="44" t="s">
        <v>18</v>
      </c>
      <c r="F15" s="44" t="s">
        <v>19</v>
      </c>
      <c r="G15" s="52">
        <v>5000</v>
      </c>
      <c r="H15" s="55" t="s">
        <v>15</v>
      </c>
      <c r="I15" s="56" t="s">
        <v>20</v>
      </c>
    </row>
    <row r="16" spans="1:9" ht="21" x14ac:dyDescent="0.25">
      <c r="A16" s="49" t="s">
        <v>11</v>
      </c>
      <c r="B16" s="49" t="s">
        <v>16</v>
      </c>
      <c r="C16" s="50" t="s">
        <v>31</v>
      </c>
      <c r="D16" s="51" t="s">
        <v>32</v>
      </c>
      <c r="E16" s="44" t="s">
        <v>18</v>
      </c>
      <c r="F16" s="44" t="s">
        <v>19</v>
      </c>
      <c r="G16" s="52">
        <v>50000</v>
      </c>
      <c r="H16" s="55" t="s">
        <v>15</v>
      </c>
      <c r="I16" s="56" t="s">
        <v>20</v>
      </c>
    </row>
    <row r="17" spans="1:9" ht="21" x14ac:dyDescent="0.25">
      <c r="A17" s="49" t="s">
        <v>11</v>
      </c>
      <c r="B17" s="49" t="s">
        <v>16</v>
      </c>
      <c r="C17" s="50" t="s">
        <v>33</v>
      </c>
      <c r="D17" s="51" t="s">
        <v>34</v>
      </c>
      <c r="E17" s="44" t="s">
        <v>18</v>
      </c>
      <c r="F17" s="44" t="s">
        <v>19</v>
      </c>
      <c r="G17" s="52">
        <v>30000</v>
      </c>
      <c r="H17" s="53" t="s">
        <v>15</v>
      </c>
      <c r="I17" s="54" t="s">
        <v>20</v>
      </c>
    </row>
    <row r="18" spans="1:9" ht="21" x14ac:dyDescent="0.25">
      <c r="A18" s="49" t="s">
        <v>11</v>
      </c>
      <c r="B18" s="49" t="s">
        <v>16</v>
      </c>
      <c r="C18" s="50" t="s">
        <v>35</v>
      </c>
      <c r="D18" s="51" t="s">
        <v>36</v>
      </c>
      <c r="E18" s="44" t="s">
        <v>18</v>
      </c>
      <c r="F18" s="44" t="s">
        <v>19</v>
      </c>
      <c r="G18" s="52">
        <v>90000</v>
      </c>
      <c r="H18" s="53" t="s">
        <v>15</v>
      </c>
      <c r="I18" s="54" t="s">
        <v>20</v>
      </c>
    </row>
    <row r="19" spans="1:9" ht="21" x14ac:dyDescent="0.25">
      <c r="A19" s="49" t="s">
        <v>11</v>
      </c>
      <c r="B19" s="49" t="s">
        <v>16</v>
      </c>
      <c r="C19" s="50" t="s">
        <v>37</v>
      </c>
      <c r="D19" s="51" t="s">
        <v>38</v>
      </c>
      <c r="E19" s="44" t="s">
        <v>18</v>
      </c>
      <c r="F19" s="44" t="s">
        <v>19</v>
      </c>
      <c r="G19" s="52">
        <v>70000</v>
      </c>
      <c r="H19" s="53" t="s">
        <v>15</v>
      </c>
      <c r="I19" s="54" t="s">
        <v>20</v>
      </c>
    </row>
    <row r="20" spans="1:9" ht="21" x14ac:dyDescent="0.25">
      <c r="A20" s="49" t="s">
        <v>11</v>
      </c>
      <c r="B20" s="49" t="s">
        <v>16</v>
      </c>
      <c r="C20" s="50" t="s">
        <v>39</v>
      </c>
      <c r="D20" s="51" t="s">
        <v>40</v>
      </c>
      <c r="E20" s="44" t="s">
        <v>18</v>
      </c>
      <c r="F20" s="44" t="s">
        <v>19</v>
      </c>
      <c r="G20" s="52">
        <v>48900</v>
      </c>
      <c r="H20" s="53" t="s">
        <v>15</v>
      </c>
      <c r="I20" s="54" t="s">
        <v>20</v>
      </c>
    </row>
    <row r="21" spans="1:9" ht="21" x14ac:dyDescent="0.25">
      <c r="A21" s="49" t="s">
        <v>11</v>
      </c>
      <c r="B21" s="49" t="s">
        <v>16</v>
      </c>
      <c r="C21" s="50" t="s">
        <v>41</v>
      </c>
      <c r="D21" s="51" t="s">
        <v>42</v>
      </c>
      <c r="E21" s="44" t="s">
        <v>18</v>
      </c>
      <c r="F21" s="44" t="s">
        <v>19</v>
      </c>
      <c r="G21" s="52">
        <v>40000</v>
      </c>
      <c r="H21" s="53" t="s">
        <v>15</v>
      </c>
      <c r="I21" s="54" t="s">
        <v>20</v>
      </c>
    </row>
    <row r="22" spans="1:9" ht="21" x14ac:dyDescent="0.25">
      <c r="A22" s="49" t="s">
        <v>11</v>
      </c>
      <c r="B22" s="49" t="s">
        <v>16</v>
      </c>
      <c r="C22" s="50" t="s">
        <v>43</v>
      </c>
      <c r="D22" s="51" t="s">
        <v>44</v>
      </c>
      <c r="E22" s="44" t="s">
        <v>18</v>
      </c>
      <c r="F22" s="44" t="s">
        <v>19</v>
      </c>
      <c r="G22" s="52">
        <v>96000</v>
      </c>
      <c r="H22" s="53" t="s">
        <v>15</v>
      </c>
      <c r="I22" s="54" t="s">
        <v>20</v>
      </c>
    </row>
    <row r="23" spans="1:9" ht="21" x14ac:dyDescent="0.25">
      <c r="A23" s="49" t="s">
        <v>11</v>
      </c>
      <c r="B23" s="49" t="s">
        <v>16</v>
      </c>
      <c r="C23" s="50" t="s">
        <v>45</v>
      </c>
      <c r="D23" s="51" t="s">
        <v>46</v>
      </c>
      <c r="E23" s="44" t="s">
        <v>18</v>
      </c>
      <c r="F23" s="44" t="s">
        <v>19</v>
      </c>
      <c r="G23" s="52">
        <v>458400</v>
      </c>
      <c r="H23" s="53" t="s">
        <v>15</v>
      </c>
      <c r="I23" s="54" t="s">
        <v>20</v>
      </c>
    </row>
    <row r="24" spans="1:9" ht="21" x14ac:dyDescent="0.25">
      <c r="A24" s="49" t="s">
        <v>11</v>
      </c>
      <c r="B24" s="49" t="s">
        <v>16</v>
      </c>
      <c r="C24" s="50" t="s">
        <v>47</v>
      </c>
      <c r="D24" s="51" t="s">
        <v>48</v>
      </c>
      <c r="E24" s="44" t="s">
        <v>18</v>
      </c>
      <c r="F24" s="44" t="s">
        <v>19</v>
      </c>
      <c r="G24" s="52">
        <v>10000</v>
      </c>
      <c r="H24" s="53" t="s">
        <v>15</v>
      </c>
      <c r="I24" s="54" t="s">
        <v>20</v>
      </c>
    </row>
    <row r="25" spans="1:9" ht="21" x14ac:dyDescent="0.25">
      <c r="A25" s="49" t="s">
        <v>11</v>
      </c>
      <c r="B25" s="49" t="s">
        <v>16</v>
      </c>
      <c r="C25" s="50" t="s">
        <v>49</v>
      </c>
      <c r="D25" s="51" t="s">
        <v>50</v>
      </c>
      <c r="E25" s="44" t="s">
        <v>18</v>
      </c>
      <c r="F25" s="44" t="s">
        <v>19</v>
      </c>
      <c r="G25" s="52">
        <v>121800</v>
      </c>
      <c r="H25" s="53" t="s">
        <v>15</v>
      </c>
      <c r="I25" s="54" t="s">
        <v>20</v>
      </c>
    </row>
    <row r="26" spans="1:9" ht="21" x14ac:dyDescent="0.25">
      <c r="A26" s="49" t="s">
        <v>11</v>
      </c>
      <c r="B26" s="49" t="s">
        <v>16</v>
      </c>
      <c r="C26" s="50" t="s">
        <v>51</v>
      </c>
      <c r="D26" s="51" t="s">
        <v>52</v>
      </c>
      <c r="E26" s="44" t="s">
        <v>18</v>
      </c>
      <c r="F26" s="44" t="s">
        <v>19</v>
      </c>
      <c r="G26" s="52">
        <v>20000</v>
      </c>
      <c r="H26" s="57" t="s">
        <v>15</v>
      </c>
      <c r="I26" s="58" t="s">
        <v>20</v>
      </c>
    </row>
    <row r="27" spans="1:9" ht="21" x14ac:dyDescent="0.25">
      <c r="A27" s="49" t="s">
        <v>11</v>
      </c>
      <c r="B27" s="49" t="s">
        <v>16</v>
      </c>
      <c r="C27" s="50" t="s">
        <v>53</v>
      </c>
      <c r="D27" s="51" t="s">
        <v>54</v>
      </c>
      <c r="E27" s="44" t="s">
        <v>18</v>
      </c>
      <c r="F27" s="44" t="s">
        <v>19</v>
      </c>
      <c r="G27" s="52">
        <v>70000</v>
      </c>
      <c r="H27" s="53" t="s">
        <v>15</v>
      </c>
      <c r="I27" s="54" t="s">
        <v>20</v>
      </c>
    </row>
    <row r="28" spans="1:9" ht="21" x14ac:dyDescent="0.25">
      <c r="A28" s="49" t="s">
        <v>11</v>
      </c>
      <c r="B28" s="49" t="s">
        <v>16</v>
      </c>
      <c r="C28" s="50" t="s">
        <v>55</v>
      </c>
      <c r="D28" s="51" t="s">
        <v>56</v>
      </c>
      <c r="E28" s="44" t="s">
        <v>18</v>
      </c>
      <c r="F28" s="44" t="s">
        <v>19</v>
      </c>
      <c r="G28" s="52">
        <v>15000</v>
      </c>
      <c r="H28" s="53" t="s">
        <v>15</v>
      </c>
      <c r="I28" s="54" t="s">
        <v>20</v>
      </c>
    </row>
    <row r="29" spans="1:9" ht="21" x14ac:dyDescent="0.25">
      <c r="A29" s="49" t="s">
        <v>11</v>
      </c>
      <c r="B29" s="49" t="s">
        <v>16</v>
      </c>
      <c r="C29" s="50" t="s">
        <v>57</v>
      </c>
      <c r="D29" s="51" t="s">
        <v>58</v>
      </c>
      <c r="E29" s="44" t="s">
        <v>18</v>
      </c>
      <c r="F29" s="44" t="s">
        <v>19</v>
      </c>
      <c r="G29" s="52">
        <v>15000</v>
      </c>
      <c r="H29" s="53" t="s">
        <v>15</v>
      </c>
      <c r="I29" s="54" t="s">
        <v>20</v>
      </c>
    </row>
    <row r="30" spans="1:9" ht="21" x14ac:dyDescent="0.25">
      <c r="A30" s="49" t="s">
        <v>11</v>
      </c>
      <c r="B30" s="49" t="s">
        <v>16</v>
      </c>
      <c r="C30" s="50" t="s">
        <v>59</v>
      </c>
      <c r="D30" s="51" t="s">
        <v>60</v>
      </c>
      <c r="E30" s="44" t="s">
        <v>18</v>
      </c>
      <c r="F30" s="44" t="s">
        <v>19</v>
      </c>
      <c r="G30" s="52">
        <v>29200</v>
      </c>
      <c r="H30" s="53" t="s">
        <v>15</v>
      </c>
      <c r="I30" s="54" t="s">
        <v>20</v>
      </c>
    </row>
    <row r="31" spans="1:9" ht="25.5" customHeight="1" x14ac:dyDescent="0.25">
      <c r="A31" s="41" t="s">
        <v>11</v>
      </c>
      <c r="B31" s="41" t="s">
        <v>61</v>
      </c>
      <c r="C31" s="59"/>
      <c r="D31" s="60" t="s">
        <v>62</v>
      </c>
      <c r="E31" s="61" t="s">
        <v>63</v>
      </c>
      <c r="F31" s="61">
        <v>6111310</v>
      </c>
      <c r="G31" s="62">
        <f>G32+G35</f>
        <v>12625000</v>
      </c>
      <c r="H31" s="55" t="s">
        <v>15</v>
      </c>
      <c r="I31" s="56"/>
    </row>
    <row r="32" spans="1:9" ht="21" x14ac:dyDescent="0.25">
      <c r="A32" s="49" t="s">
        <v>11</v>
      </c>
      <c r="B32" s="49" t="s">
        <v>64</v>
      </c>
      <c r="C32" s="41"/>
      <c r="D32" s="42" t="s">
        <v>65</v>
      </c>
      <c r="E32" s="43" t="s">
        <v>63</v>
      </c>
      <c r="F32" s="44">
        <v>6111310</v>
      </c>
      <c r="G32" s="45">
        <f>SUM(G33:G34)</f>
        <v>60000</v>
      </c>
      <c r="H32" s="46" t="s">
        <v>15</v>
      </c>
      <c r="I32" s="63"/>
    </row>
    <row r="33" spans="1:10" ht="21" x14ac:dyDescent="0.25">
      <c r="A33" s="49" t="s">
        <v>11</v>
      </c>
      <c r="B33" s="49" t="s">
        <v>66</v>
      </c>
      <c r="C33" s="64" t="s">
        <v>67</v>
      </c>
      <c r="D33" s="65" t="s">
        <v>68</v>
      </c>
      <c r="E33" s="43" t="s">
        <v>63</v>
      </c>
      <c r="F33" s="44">
        <v>6111310</v>
      </c>
      <c r="G33" s="66">
        <v>60000</v>
      </c>
      <c r="H33" s="53" t="s">
        <v>15</v>
      </c>
      <c r="I33" s="54" t="s">
        <v>20</v>
      </c>
    </row>
    <row r="34" spans="1:10" ht="21" x14ac:dyDescent="0.25">
      <c r="A34" s="67" t="s">
        <v>11</v>
      </c>
      <c r="B34" s="67" t="s">
        <v>66</v>
      </c>
      <c r="C34" s="68"/>
      <c r="D34" s="69" t="s">
        <v>69</v>
      </c>
      <c r="E34" s="70"/>
      <c r="F34" s="70"/>
      <c r="G34" s="71"/>
      <c r="H34" s="72"/>
      <c r="I34" s="73"/>
    </row>
    <row r="35" spans="1:10" ht="21" x14ac:dyDescent="0.25">
      <c r="A35" s="74" t="s">
        <v>11</v>
      </c>
      <c r="B35" s="74" t="s">
        <v>70</v>
      </c>
      <c r="C35" s="75"/>
      <c r="D35" s="76" t="s">
        <v>71</v>
      </c>
      <c r="E35" s="61" t="s">
        <v>63</v>
      </c>
      <c r="F35" s="77">
        <v>6011310</v>
      </c>
      <c r="G35" s="78">
        <f>SUM(G36:G44)</f>
        <v>12565000</v>
      </c>
      <c r="H35" s="79" t="s">
        <v>15</v>
      </c>
      <c r="I35" s="47"/>
    </row>
    <row r="36" spans="1:10" ht="21" x14ac:dyDescent="0.25">
      <c r="A36" s="49" t="s">
        <v>11</v>
      </c>
      <c r="B36" s="49" t="s">
        <v>72</v>
      </c>
      <c r="C36" s="64" t="s">
        <v>73</v>
      </c>
      <c r="D36" s="65" t="s">
        <v>74</v>
      </c>
      <c r="E36" s="44" t="s">
        <v>63</v>
      </c>
      <c r="F36" s="44">
        <v>6111310</v>
      </c>
      <c r="G36" s="66">
        <v>2160000</v>
      </c>
      <c r="H36" s="53" t="s">
        <v>15</v>
      </c>
      <c r="I36" s="54" t="s">
        <v>20</v>
      </c>
    </row>
    <row r="37" spans="1:10" ht="21" x14ac:dyDescent="0.25">
      <c r="A37" s="49" t="s">
        <v>11</v>
      </c>
      <c r="B37" s="49" t="s">
        <v>72</v>
      </c>
      <c r="C37" s="80"/>
      <c r="D37" s="81" t="s">
        <v>75</v>
      </c>
      <c r="E37" s="44" t="s">
        <v>63</v>
      </c>
      <c r="F37" s="44">
        <v>6111310</v>
      </c>
      <c r="G37" s="82"/>
      <c r="H37" s="53"/>
      <c r="I37" s="54"/>
    </row>
    <row r="38" spans="1:10" ht="18.75" customHeight="1" x14ac:dyDescent="0.25">
      <c r="A38" s="49" t="s">
        <v>11</v>
      </c>
      <c r="B38" s="49" t="s">
        <v>76</v>
      </c>
      <c r="C38" s="80" t="s">
        <v>77</v>
      </c>
      <c r="D38" s="81" t="s">
        <v>78</v>
      </c>
      <c r="E38" s="44" t="s">
        <v>63</v>
      </c>
      <c r="F38" s="44">
        <v>6111310</v>
      </c>
      <c r="G38" s="83">
        <v>1400000</v>
      </c>
      <c r="H38" s="53" t="s">
        <v>15</v>
      </c>
      <c r="I38" s="54" t="s">
        <v>20</v>
      </c>
    </row>
    <row r="39" spans="1:10" ht="21" x14ac:dyDescent="0.25">
      <c r="A39" s="49" t="s">
        <v>11</v>
      </c>
      <c r="B39" s="49" t="s">
        <v>76</v>
      </c>
      <c r="C39" s="80"/>
      <c r="D39" s="81" t="s">
        <v>79</v>
      </c>
      <c r="E39" s="44" t="s">
        <v>63</v>
      </c>
      <c r="F39" s="44">
        <v>6111310</v>
      </c>
      <c r="G39" s="82"/>
      <c r="H39" s="53"/>
      <c r="I39" s="54"/>
    </row>
    <row r="40" spans="1:10" ht="21" x14ac:dyDescent="0.25">
      <c r="A40" s="49" t="s">
        <v>11</v>
      </c>
      <c r="B40" s="49" t="s">
        <v>80</v>
      </c>
      <c r="C40" s="84" t="s">
        <v>81</v>
      </c>
      <c r="D40" s="85" t="s">
        <v>82</v>
      </c>
      <c r="E40" s="44"/>
      <c r="F40" s="44"/>
      <c r="G40" s="83">
        <v>3442700</v>
      </c>
      <c r="H40" s="53" t="s">
        <v>15</v>
      </c>
      <c r="I40" s="54" t="s">
        <v>20</v>
      </c>
    </row>
    <row r="41" spans="1:10" ht="21" x14ac:dyDescent="0.25">
      <c r="A41" s="49" t="s">
        <v>11</v>
      </c>
      <c r="B41" s="49" t="s">
        <v>83</v>
      </c>
      <c r="C41" s="64" t="s">
        <v>84</v>
      </c>
      <c r="D41" s="65" t="s">
        <v>85</v>
      </c>
      <c r="E41" s="44" t="s">
        <v>63</v>
      </c>
      <c r="F41" s="44">
        <v>6111310</v>
      </c>
      <c r="G41" s="66">
        <v>4372300</v>
      </c>
      <c r="H41" s="53"/>
      <c r="I41" s="54" t="s">
        <v>20</v>
      </c>
    </row>
    <row r="42" spans="1:10" ht="21" x14ac:dyDescent="0.25">
      <c r="A42" s="49" t="s">
        <v>11</v>
      </c>
      <c r="B42" s="49" t="s">
        <v>83</v>
      </c>
      <c r="C42" s="80"/>
      <c r="D42" s="81" t="s">
        <v>86</v>
      </c>
      <c r="E42" s="44" t="s">
        <v>63</v>
      </c>
      <c r="F42" s="44">
        <v>6111310</v>
      </c>
      <c r="G42" s="82"/>
      <c r="H42" s="53"/>
      <c r="I42" s="54"/>
    </row>
    <row r="43" spans="1:10" ht="21" x14ac:dyDescent="0.25">
      <c r="A43" s="49" t="s">
        <v>11</v>
      </c>
      <c r="B43" s="49" t="s">
        <v>87</v>
      </c>
      <c r="C43" s="84" t="s">
        <v>88</v>
      </c>
      <c r="D43" s="86" t="s">
        <v>89</v>
      </c>
      <c r="E43" s="44" t="s">
        <v>63</v>
      </c>
      <c r="F43" s="44">
        <v>6111310</v>
      </c>
      <c r="G43" s="83">
        <v>1190000</v>
      </c>
      <c r="H43" s="53" t="s">
        <v>15</v>
      </c>
      <c r="I43" s="54" t="s">
        <v>20</v>
      </c>
    </row>
    <row r="44" spans="1:10" ht="42" x14ac:dyDescent="0.25">
      <c r="A44" s="67" t="s">
        <v>11</v>
      </c>
      <c r="B44" s="67" t="s">
        <v>87</v>
      </c>
      <c r="C44" s="87"/>
      <c r="D44" s="69" t="s">
        <v>90</v>
      </c>
      <c r="E44" s="70" t="s">
        <v>63</v>
      </c>
      <c r="F44" s="70">
        <v>6111310</v>
      </c>
      <c r="G44" s="88"/>
      <c r="H44" s="72"/>
      <c r="I44" s="73"/>
    </row>
    <row r="45" spans="1:10" ht="21" x14ac:dyDescent="0.25">
      <c r="A45" s="89" t="s">
        <v>91</v>
      </c>
      <c r="B45" s="90" t="s">
        <v>92</v>
      </c>
      <c r="C45" s="90"/>
      <c r="D45" s="91" t="s">
        <v>93</v>
      </c>
      <c r="E45" s="92"/>
      <c r="F45" s="92"/>
      <c r="G45" s="93"/>
      <c r="H45" s="94"/>
      <c r="I45" s="95"/>
    </row>
    <row r="46" spans="1:10" ht="21" x14ac:dyDescent="0.25">
      <c r="A46" s="27"/>
      <c r="B46" s="96"/>
      <c r="C46" s="28"/>
      <c r="D46" s="29" t="s">
        <v>94</v>
      </c>
      <c r="E46" s="30"/>
      <c r="F46" s="30"/>
      <c r="G46" s="31"/>
      <c r="H46" s="32"/>
      <c r="I46" s="33"/>
    </row>
    <row r="47" spans="1:10" ht="21" x14ac:dyDescent="0.25">
      <c r="A47" s="27"/>
      <c r="B47" s="96"/>
      <c r="C47" s="28"/>
      <c r="D47" s="29" t="s">
        <v>95</v>
      </c>
      <c r="E47" s="30"/>
      <c r="F47" s="30"/>
      <c r="G47" s="31">
        <f>G48+G50+G52</f>
        <v>1358800</v>
      </c>
      <c r="H47" s="32" t="s">
        <v>15</v>
      </c>
      <c r="I47" s="33"/>
      <c r="J47" s="97">
        <f>113852900-G47</f>
        <v>112494100</v>
      </c>
    </row>
    <row r="48" spans="1:10" ht="21" x14ac:dyDescent="0.25">
      <c r="A48" s="98" t="s">
        <v>96</v>
      </c>
      <c r="B48" s="99" t="s">
        <v>97</v>
      </c>
      <c r="C48" s="100"/>
      <c r="D48" s="101" t="s">
        <v>98</v>
      </c>
      <c r="E48" s="43" t="s">
        <v>99</v>
      </c>
      <c r="F48" s="44">
        <v>6111410</v>
      </c>
      <c r="G48" s="45">
        <f>G49</f>
        <v>1230000</v>
      </c>
      <c r="H48" s="46" t="s">
        <v>15</v>
      </c>
      <c r="I48" s="102"/>
    </row>
    <row r="49" spans="1:10" ht="22.8" x14ac:dyDescent="0.25">
      <c r="A49" s="103" t="s">
        <v>96</v>
      </c>
      <c r="B49" s="104" t="s">
        <v>97</v>
      </c>
      <c r="C49" s="105" t="s">
        <v>100</v>
      </c>
      <c r="D49" s="106" t="s">
        <v>101</v>
      </c>
      <c r="E49" s="107" t="s">
        <v>99</v>
      </c>
      <c r="F49" s="44">
        <v>6111410</v>
      </c>
      <c r="G49" s="108">
        <v>1230000</v>
      </c>
      <c r="H49" s="109" t="s">
        <v>15</v>
      </c>
      <c r="I49" s="54" t="s">
        <v>102</v>
      </c>
    </row>
    <row r="50" spans="1:10" ht="21" x14ac:dyDescent="0.25">
      <c r="A50" s="110" t="s">
        <v>91</v>
      </c>
      <c r="B50" s="111" t="s">
        <v>103</v>
      </c>
      <c r="C50" s="112"/>
      <c r="D50" s="113" t="s">
        <v>104</v>
      </c>
      <c r="E50" s="61" t="s">
        <v>105</v>
      </c>
      <c r="F50" s="114">
        <v>6111500</v>
      </c>
      <c r="G50" s="45">
        <f>G51</f>
        <v>80000</v>
      </c>
      <c r="H50" s="79" t="s">
        <v>15</v>
      </c>
      <c r="I50" s="47"/>
      <c r="J50" s="97">
        <f>1933700-G50</f>
        <v>1853700</v>
      </c>
    </row>
    <row r="51" spans="1:10" ht="22.8" x14ac:dyDescent="0.25">
      <c r="A51" s="110" t="s">
        <v>91</v>
      </c>
      <c r="B51" s="115" t="s">
        <v>103</v>
      </c>
      <c r="C51" s="116" t="s">
        <v>106</v>
      </c>
      <c r="D51" s="117" t="s">
        <v>107</v>
      </c>
      <c r="E51" s="77" t="s">
        <v>105</v>
      </c>
      <c r="F51" s="114">
        <v>6111500</v>
      </c>
      <c r="G51" s="118">
        <v>80000</v>
      </c>
      <c r="H51" s="53" t="s">
        <v>15</v>
      </c>
      <c r="I51" s="54" t="s">
        <v>102</v>
      </c>
    </row>
    <row r="52" spans="1:10" ht="21" x14ac:dyDescent="0.25">
      <c r="A52" s="110" t="s">
        <v>91</v>
      </c>
      <c r="B52" s="119" t="s">
        <v>108</v>
      </c>
      <c r="C52" s="120"/>
      <c r="D52" s="113" t="s">
        <v>109</v>
      </c>
      <c r="E52" s="43" t="s">
        <v>105</v>
      </c>
      <c r="F52" s="114">
        <v>6111500</v>
      </c>
      <c r="G52" s="45">
        <f>G53</f>
        <v>48800</v>
      </c>
      <c r="H52" s="46" t="s">
        <v>15</v>
      </c>
      <c r="I52" s="63"/>
    </row>
    <row r="53" spans="1:10" ht="22.8" x14ac:dyDescent="0.25">
      <c r="A53" s="110" t="s">
        <v>91</v>
      </c>
      <c r="B53" s="121" t="s">
        <v>108</v>
      </c>
      <c r="C53" s="122" t="s">
        <v>110</v>
      </c>
      <c r="D53" s="123" t="s">
        <v>111</v>
      </c>
      <c r="E53" s="107" t="s">
        <v>105</v>
      </c>
      <c r="F53" s="114">
        <v>6111500</v>
      </c>
      <c r="G53" s="124">
        <v>48800</v>
      </c>
      <c r="H53" s="125" t="s">
        <v>15</v>
      </c>
      <c r="I53" s="54" t="s">
        <v>102</v>
      </c>
    </row>
    <row r="54" spans="1:10" ht="21" x14ac:dyDescent="0.25">
      <c r="A54" s="27" t="s">
        <v>112</v>
      </c>
      <c r="B54" s="28" t="s">
        <v>113</v>
      </c>
      <c r="C54" s="90"/>
      <c r="D54" s="91" t="s">
        <v>93</v>
      </c>
      <c r="E54" s="30"/>
      <c r="F54" s="30"/>
      <c r="G54" s="31"/>
      <c r="H54" s="32"/>
      <c r="I54" s="126"/>
    </row>
    <row r="55" spans="1:10" ht="21" x14ac:dyDescent="0.25">
      <c r="A55" s="28"/>
      <c r="B55" s="40"/>
      <c r="C55" s="127"/>
      <c r="D55" s="29" t="s">
        <v>114</v>
      </c>
      <c r="E55" s="30"/>
      <c r="F55" s="30"/>
      <c r="G55" s="31"/>
      <c r="H55" s="32"/>
      <c r="I55" s="128"/>
    </row>
    <row r="56" spans="1:10" ht="21" x14ac:dyDescent="0.25">
      <c r="A56" s="28"/>
      <c r="B56" s="40"/>
      <c r="C56" s="127"/>
      <c r="D56" s="29" t="s">
        <v>115</v>
      </c>
      <c r="E56" s="30"/>
      <c r="F56" s="30"/>
      <c r="G56" s="31">
        <f>G57+G64</f>
        <v>568400</v>
      </c>
      <c r="H56" s="32" t="s">
        <v>15</v>
      </c>
      <c r="I56" s="128"/>
    </row>
    <row r="57" spans="1:10" ht="25.5" customHeight="1" x14ac:dyDescent="0.6">
      <c r="A57" s="129" t="s">
        <v>112</v>
      </c>
      <c r="B57" s="130" t="s">
        <v>116</v>
      </c>
      <c r="C57" s="131"/>
      <c r="D57" s="132" t="s">
        <v>117</v>
      </c>
      <c r="E57" s="43" t="s">
        <v>105</v>
      </c>
      <c r="F57" s="44">
        <v>6111500</v>
      </c>
      <c r="G57" s="133">
        <f>SUM(G58:G63)</f>
        <v>359400</v>
      </c>
      <c r="H57" s="46" t="s">
        <v>15</v>
      </c>
      <c r="I57" s="42"/>
      <c r="J57" s="97">
        <f>4791300-G57</f>
        <v>4431900</v>
      </c>
    </row>
    <row r="58" spans="1:10" ht="21" x14ac:dyDescent="0.25">
      <c r="A58" s="129" t="s">
        <v>112</v>
      </c>
      <c r="B58" s="130" t="s">
        <v>116</v>
      </c>
      <c r="C58" s="49" t="s">
        <v>118</v>
      </c>
      <c r="D58" s="51" t="s">
        <v>119</v>
      </c>
      <c r="E58" s="114" t="s">
        <v>105</v>
      </c>
      <c r="F58" s="77">
        <v>6111500</v>
      </c>
      <c r="G58" s="134">
        <v>130000</v>
      </c>
      <c r="H58" s="109" t="s">
        <v>15</v>
      </c>
      <c r="I58" s="135" t="s">
        <v>102</v>
      </c>
    </row>
    <row r="59" spans="1:10" ht="40.5" customHeight="1" x14ac:dyDescent="0.25">
      <c r="A59" s="129" t="s">
        <v>112</v>
      </c>
      <c r="B59" s="130" t="s">
        <v>116</v>
      </c>
      <c r="C59" s="49" t="s">
        <v>120</v>
      </c>
      <c r="D59" s="51" t="s">
        <v>121</v>
      </c>
      <c r="E59" s="107" t="s">
        <v>105</v>
      </c>
      <c r="F59" s="44">
        <v>6111500</v>
      </c>
      <c r="G59" s="134">
        <v>30000</v>
      </c>
      <c r="H59" s="109" t="s">
        <v>15</v>
      </c>
      <c r="I59" s="136" t="s">
        <v>102</v>
      </c>
    </row>
    <row r="60" spans="1:10" ht="28.5" customHeight="1" x14ac:dyDescent="0.25">
      <c r="A60" s="129" t="s">
        <v>112</v>
      </c>
      <c r="B60" s="130" t="s">
        <v>116</v>
      </c>
      <c r="C60" s="49" t="s">
        <v>122</v>
      </c>
      <c r="D60" s="51" t="s">
        <v>123</v>
      </c>
      <c r="E60" s="107" t="s">
        <v>105</v>
      </c>
      <c r="F60" s="44">
        <v>6111500</v>
      </c>
      <c r="G60" s="134">
        <v>100000</v>
      </c>
      <c r="H60" s="109" t="s">
        <v>15</v>
      </c>
      <c r="I60" s="135" t="s">
        <v>102</v>
      </c>
    </row>
    <row r="61" spans="1:10" ht="30" customHeight="1" x14ac:dyDescent="0.25">
      <c r="A61" s="129" t="s">
        <v>112</v>
      </c>
      <c r="B61" s="130" t="s">
        <v>116</v>
      </c>
      <c r="C61" s="49" t="s">
        <v>124</v>
      </c>
      <c r="D61" s="51" t="s">
        <v>125</v>
      </c>
      <c r="E61" s="107" t="s">
        <v>105</v>
      </c>
      <c r="F61" s="44">
        <v>6111500</v>
      </c>
      <c r="G61" s="134">
        <v>40000</v>
      </c>
      <c r="H61" s="109" t="s">
        <v>15</v>
      </c>
      <c r="I61" s="136" t="s">
        <v>102</v>
      </c>
    </row>
    <row r="62" spans="1:10" ht="28.5" customHeight="1" x14ac:dyDescent="0.25">
      <c r="A62" s="129" t="s">
        <v>112</v>
      </c>
      <c r="B62" s="130" t="s">
        <v>116</v>
      </c>
      <c r="C62" s="49" t="s">
        <v>126</v>
      </c>
      <c r="D62" s="137" t="s">
        <v>127</v>
      </c>
      <c r="E62" s="107" t="s">
        <v>105</v>
      </c>
      <c r="F62" s="44">
        <v>6111500</v>
      </c>
      <c r="G62" s="134">
        <v>20000</v>
      </c>
      <c r="H62" s="109" t="s">
        <v>15</v>
      </c>
      <c r="I62" s="135" t="s">
        <v>102</v>
      </c>
    </row>
    <row r="63" spans="1:10" s="143" customFormat="1" ht="37.5" customHeight="1" x14ac:dyDescent="0.25">
      <c r="A63" s="129" t="s">
        <v>112</v>
      </c>
      <c r="B63" s="130" t="s">
        <v>116</v>
      </c>
      <c r="C63" s="67" t="s">
        <v>128</v>
      </c>
      <c r="D63" s="138" t="s">
        <v>129</v>
      </c>
      <c r="E63" s="139" t="s">
        <v>105</v>
      </c>
      <c r="F63" s="70">
        <v>6111500</v>
      </c>
      <c r="G63" s="140">
        <v>39400</v>
      </c>
      <c r="H63" s="141" t="s">
        <v>15</v>
      </c>
      <c r="I63" s="142" t="s">
        <v>102</v>
      </c>
    </row>
    <row r="64" spans="1:10" s="143" customFormat="1" ht="25.5" customHeight="1" x14ac:dyDescent="0.25">
      <c r="A64" s="144" t="s">
        <v>112</v>
      </c>
      <c r="B64" s="145" t="s">
        <v>130</v>
      </c>
      <c r="C64" s="146"/>
      <c r="D64" s="147" t="s">
        <v>131</v>
      </c>
      <c r="E64" s="114" t="s">
        <v>105</v>
      </c>
      <c r="F64" s="77">
        <v>6111500</v>
      </c>
      <c r="G64" s="78">
        <f>SUM(G65:G66)</f>
        <v>209000</v>
      </c>
      <c r="H64" s="125" t="s">
        <v>15</v>
      </c>
      <c r="I64" s="147"/>
    </row>
    <row r="65" spans="1:10" ht="21" x14ac:dyDescent="0.6">
      <c r="A65" s="144" t="s">
        <v>112</v>
      </c>
      <c r="B65" s="145" t="s">
        <v>130</v>
      </c>
      <c r="C65" s="148" t="s">
        <v>132</v>
      </c>
      <c r="D65" s="149" t="s">
        <v>133</v>
      </c>
      <c r="E65" s="150" t="s">
        <v>105</v>
      </c>
      <c r="F65" s="77">
        <v>6111500</v>
      </c>
      <c r="G65" s="151">
        <v>150300</v>
      </c>
      <c r="H65" s="125" t="s">
        <v>15</v>
      </c>
      <c r="I65" s="56" t="s">
        <v>102</v>
      </c>
      <c r="J65">
        <v>57700</v>
      </c>
    </row>
    <row r="66" spans="1:10" ht="21" x14ac:dyDescent="0.6">
      <c r="A66" s="144" t="s">
        <v>112</v>
      </c>
      <c r="B66" s="145" t="s">
        <v>130</v>
      </c>
      <c r="C66" s="152" t="s">
        <v>134</v>
      </c>
      <c r="D66" s="153" t="s">
        <v>135</v>
      </c>
      <c r="E66" s="154" t="s">
        <v>105</v>
      </c>
      <c r="F66" s="70">
        <v>6111500</v>
      </c>
      <c r="G66" s="155">
        <v>58700</v>
      </c>
      <c r="H66" s="141" t="s">
        <v>15</v>
      </c>
      <c r="I66" s="73" t="s">
        <v>102</v>
      </c>
      <c r="J66" s="156">
        <f>SUM(J64:J65)</f>
        <v>57700</v>
      </c>
    </row>
    <row r="67" spans="1:10" ht="21" x14ac:dyDescent="0.25">
      <c r="A67" s="89" t="s">
        <v>136</v>
      </c>
      <c r="B67" s="157" t="s">
        <v>137</v>
      </c>
      <c r="C67" s="158"/>
      <c r="D67" s="91" t="s">
        <v>93</v>
      </c>
      <c r="E67" s="159"/>
      <c r="F67" s="159"/>
      <c r="G67" s="160"/>
      <c r="H67" s="161"/>
      <c r="I67" s="162"/>
    </row>
    <row r="68" spans="1:10" ht="21" x14ac:dyDescent="0.25">
      <c r="A68" s="163"/>
      <c r="B68" s="164"/>
      <c r="C68" s="165"/>
      <c r="D68" s="29" t="s">
        <v>138</v>
      </c>
      <c r="E68" s="166"/>
      <c r="F68" s="166"/>
      <c r="G68" s="167"/>
      <c r="H68" s="168"/>
      <c r="I68" s="169"/>
    </row>
    <row r="69" spans="1:10" ht="21" x14ac:dyDescent="0.25">
      <c r="A69" s="163"/>
      <c r="B69" s="164"/>
      <c r="C69" s="165"/>
      <c r="D69" s="29" t="s">
        <v>139</v>
      </c>
      <c r="E69" s="166"/>
      <c r="F69" s="166"/>
      <c r="G69" s="170">
        <f>G70</f>
        <v>57800</v>
      </c>
      <c r="H69" s="171" t="s">
        <v>15</v>
      </c>
      <c r="I69" s="169"/>
    </row>
    <row r="70" spans="1:10" ht="21" x14ac:dyDescent="0.6">
      <c r="A70" s="172" t="s">
        <v>136</v>
      </c>
      <c r="B70" s="173" t="s">
        <v>140</v>
      </c>
      <c r="C70" s="174"/>
      <c r="D70" s="175" t="s">
        <v>141</v>
      </c>
      <c r="E70" s="176" t="s">
        <v>105</v>
      </c>
      <c r="F70" s="176">
        <v>6111500</v>
      </c>
      <c r="G70" s="177">
        <f>SUM(G71:G72)</f>
        <v>57800</v>
      </c>
      <c r="H70" s="79" t="s">
        <v>15</v>
      </c>
      <c r="I70" s="76"/>
    </row>
    <row r="71" spans="1:10" ht="21" x14ac:dyDescent="0.6">
      <c r="A71" s="172" t="s">
        <v>136</v>
      </c>
      <c r="B71" s="173" t="s">
        <v>140</v>
      </c>
      <c r="C71" s="80" t="s">
        <v>142</v>
      </c>
      <c r="D71" s="178" t="s">
        <v>143</v>
      </c>
      <c r="E71" s="107" t="s">
        <v>105</v>
      </c>
      <c r="F71" s="107">
        <v>6111500</v>
      </c>
      <c r="G71" s="179">
        <v>10000</v>
      </c>
      <c r="H71" s="109" t="s">
        <v>15</v>
      </c>
      <c r="I71" s="180" t="s">
        <v>102</v>
      </c>
    </row>
    <row r="72" spans="1:10" ht="21" x14ac:dyDescent="0.6">
      <c r="A72" s="181" t="s">
        <v>136</v>
      </c>
      <c r="B72" s="182" t="s">
        <v>140</v>
      </c>
      <c r="C72" s="87" t="s">
        <v>144</v>
      </c>
      <c r="D72" s="183" t="s">
        <v>145</v>
      </c>
      <c r="E72" s="139" t="s">
        <v>105</v>
      </c>
      <c r="F72" s="139">
        <v>6111500</v>
      </c>
      <c r="G72" s="184">
        <v>47800</v>
      </c>
      <c r="H72" s="141" t="s">
        <v>15</v>
      </c>
      <c r="I72" s="185" t="s">
        <v>102</v>
      </c>
    </row>
    <row r="73" spans="1:10" ht="21" x14ac:dyDescent="0.25">
      <c r="A73" s="186" t="s">
        <v>146</v>
      </c>
      <c r="B73" s="186"/>
      <c r="C73" s="186"/>
      <c r="D73" s="187"/>
      <c r="E73" s="188"/>
      <c r="F73" s="188"/>
      <c r="G73" s="189"/>
      <c r="H73" s="190"/>
      <c r="I73" s="191"/>
    </row>
    <row r="74" spans="1:10" ht="22.8" x14ac:dyDescent="0.25">
      <c r="A74" s="192">
        <v>6111110</v>
      </c>
      <c r="B74" s="193" t="s">
        <v>147</v>
      </c>
      <c r="C74" s="193"/>
      <c r="D74" s="194" t="s">
        <v>148</v>
      </c>
      <c r="E74" s="195" t="s">
        <v>149</v>
      </c>
      <c r="F74" s="195"/>
      <c r="G74" s="196">
        <f>G9+G47+G56+G69</f>
        <v>16280625</v>
      </c>
      <c r="H74" s="196"/>
      <c r="I74" s="197" t="s">
        <v>15</v>
      </c>
    </row>
    <row r="75" spans="1:10" ht="23.25" customHeight="1" x14ac:dyDescent="0.25">
      <c r="A75" s="192">
        <v>6111120</v>
      </c>
      <c r="B75" s="198" t="s">
        <v>150</v>
      </c>
      <c r="C75" s="194"/>
      <c r="D75" s="194" t="s">
        <v>151</v>
      </c>
      <c r="E75" s="199"/>
      <c r="F75" s="199"/>
      <c r="G75" s="200"/>
      <c r="H75" s="201"/>
      <c r="I75" s="202"/>
    </row>
    <row r="76" spans="1:10" ht="19.5" customHeight="1" x14ac:dyDescent="0.25">
      <c r="A76" s="192">
        <v>6111130</v>
      </c>
      <c r="B76" s="198" t="s">
        <v>152</v>
      </c>
      <c r="C76" s="194"/>
      <c r="D76" s="194" t="s">
        <v>153</v>
      </c>
      <c r="E76" s="199"/>
      <c r="F76" s="199"/>
      <c r="G76" s="200"/>
      <c r="H76" s="201"/>
      <c r="I76" s="202"/>
    </row>
    <row r="77" spans="1:10" ht="24" customHeight="1" x14ac:dyDescent="0.25">
      <c r="A77" s="192">
        <v>6111140</v>
      </c>
      <c r="B77" s="193" t="s">
        <v>154</v>
      </c>
      <c r="C77" s="193"/>
      <c r="D77" s="194" t="s">
        <v>155</v>
      </c>
      <c r="E77" s="199"/>
      <c r="F77" s="199"/>
      <c r="G77" s="200"/>
      <c r="H77" s="201"/>
      <c r="I77" s="187"/>
    </row>
    <row r="78" spans="1:10" ht="21" x14ac:dyDescent="0.25">
      <c r="A78" s="192">
        <v>6111150</v>
      </c>
      <c r="B78" s="193" t="s">
        <v>156</v>
      </c>
      <c r="C78" s="193"/>
      <c r="D78" s="198" t="s">
        <v>157</v>
      </c>
      <c r="E78" s="199"/>
      <c r="F78" s="199"/>
      <c r="G78" s="200"/>
      <c r="H78" s="201"/>
      <c r="I78" s="187"/>
    </row>
    <row r="79" spans="1:10" ht="21" x14ac:dyDescent="0.6">
      <c r="G79" s="205">
        <v>563659700</v>
      </c>
    </row>
    <row r="80" spans="1:10" ht="21" x14ac:dyDescent="0.6">
      <c r="G80" s="206">
        <f>G79-G74</f>
        <v>547379075</v>
      </c>
    </row>
  </sheetData>
  <mergeCells count="15">
    <mergeCell ref="A73:C73"/>
    <mergeCell ref="B74:C74"/>
    <mergeCell ref="E74:F74"/>
    <mergeCell ref="G74:H74"/>
    <mergeCell ref="B77:C77"/>
    <mergeCell ref="B78:C78"/>
    <mergeCell ref="A1:I1"/>
    <mergeCell ref="A2:I2"/>
    <mergeCell ref="A4:A6"/>
    <mergeCell ref="B4:B6"/>
    <mergeCell ref="C4:C6"/>
    <mergeCell ref="D4:D6"/>
    <mergeCell ref="E4:E6"/>
    <mergeCell ref="G4:H6"/>
    <mergeCell ref="I4:I6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0" orientation="landscape" r:id="rId1"/>
  <headerFooter>
    <oddHeader xml:space="preserve">&amp;R&amp;"TH SarabunPSK,ตัวหนา"&amp;16เอกสารหมายเลข 1  </oddHeader>
    <oddFooter>&amp;R&amp;"TH SarabunPSK,ตัวหนา"&amp;16เอกสารแนบบันทึกข้อความ เอกสารแนบบันทึกข้อความ กองนโยบายและแผน ที่ ศธ ๐๕๔๒.๐๑/ว ๔๘๒ ลงวันที่ ๒๘ พฤศจิกายน ๒๕๖๐</oddFooter>
  </headerFooter>
  <rowBreaks count="1" manualBreakCount="1">
    <brk id="3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อุต</vt:lpstr>
      <vt:lpstr>อุต!Print_Area</vt:lpstr>
      <vt:lpstr>อุต!Print_Titles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2018-01-17T08:29:29Z</dcterms:created>
  <dcterms:modified xsi:type="dcterms:W3CDTF">2018-01-17T08:29:57Z</dcterms:modified>
</cp:coreProperties>
</file>