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5" windowWidth="20730" windowHeight="10140" tabRatio="826" activeTab="0"/>
  </bookViews>
  <sheets>
    <sheet name="วิทยาศาสตร์" sheetId="1" r:id="rId1"/>
    <sheet name="คณะวิทย์" sheetId="2" state="hidden" r:id="rId2"/>
    <sheet name="คณะเทคโนโลยีอุต" sheetId="3" state="hidden" r:id="rId3"/>
    <sheet name="คณะเทคโนเกษตร" sheetId="4" state="hidden" r:id="rId4"/>
    <sheet name="คณะวิทยาการจัดการ" sheetId="5" state="hidden" r:id="rId5"/>
    <sheet name="คณะครุศาสตร์" sheetId="6" state="hidden" r:id="rId6"/>
    <sheet name="คณะมนุศาสตร์" sheetId="7" state="hidden" r:id="rId7"/>
    <sheet name="สำนักวิทยาบิการ" sheetId="8" state="hidden" r:id="rId8"/>
    <sheet name="สถาบันภาษา" sheetId="9" state="hidden" r:id="rId9"/>
    <sheet name="สถาบันวิจัย" sheetId="10" state="hidden" r:id="rId10"/>
    <sheet name="ส่งเสริม" sheetId="11" state="hidden" r:id="rId11"/>
    <sheet name="กองกลาง" sheetId="12" state="hidden" r:id="rId12"/>
    <sheet name="กองแผน" sheetId="13" state="hidden" r:id="rId13"/>
    <sheet name="กองพัฒนานักศึกษา" sheetId="14" state="hidden" r:id="rId14"/>
    <sheet name="วิธีธรรม" sheetId="15" state="hidden" r:id="rId15"/>
    <sheet name="งานประกัน" sheetId="16" state="hidden" r:id="rId16"/>
    <sheet name="งบกลางแผ่นดิน" sheetId="17" state="hidden" r:id="rId17"/>
  </sheets>
  <externalReferences>
    <externalReference r:id="rId20"/>
    <externalReference r:id="rId21"/>
  </externalReferences>
  <definedNames>
    <definedName name="_xlnm.Print_Area" localSheetId="11">'กองกลาง'!$A$1:$I$83</definedName>
    <definedName name="_xlnm.Print_Area" localSheetId="12">'กองแผน'!$A$1:$I$33</definedName>
    <definedName name="_xlnm.Print_Area" localSheetId="13">'กองพัฒนานักศึกษา'!$A$1:$I$32</definedName>
    <definedName name="_xlnm.Print_Area" localSheetId="5">'คณะครุศาสตร์'!$A$1:$I$78</definedName>
    <definedName name="_xlnm.Print_Area" localSheetId="16">'งบกลางแผ่นดิน'!$A$1:$I$73</definedName>
    <definedName name="_xlnm.Print_Area" localSheetId="15">'งานประกัน'!$A$1:$I$27</definedName>
    <definedName name="_xlnm.Print_Area" localSheetId="0">'วิทยาศาสตร์'!$A$1:$I$132</definedName>
    <definedName name="_xlnm.Print_Area" localSheetId="14">'วิธีธรรม'!$A$1:$I$22</definedName>
    <definedName name="_xlnm.Print_Area" localSheetId="8">'สถาบันภาษา'!$A$1:$I$50</definedName>
    <definedName name="_xlnm.Print_Area" localSheetId="9">'สถาบันวิจัย'!$A$1:$I$45</definedName>
    <definedName name="_xlnm.Print_Area" localSheetId="7">'สำนักวิทยาบิการ'!$A$1:$I$26</definedName>
    <definedName name="_xlnm.Print_Titles" localSheetId="11">'กองกลาง'!$4:$6</definedName>
    <definedName name="_xlnm.Print_Titles" localSheetId="5">'คณะครุศาสตร์'!$4:$6</definedName>
    <definedName name="_xlnm.Print_Titles" localSheetId="6">'คณะมนุศาสตร์'!$4:$6</definedName>
    <definedName name="_xlnm.Print_Titles" localSheetId="1">'คณะวิทย์'!$4:$6</definedName>
    <definedName name="_xlnm.Print_Titles" localSheetId="16">'งบกลางแผ่นดิน'!$4:$6</definedName>
    <definedName name="_xlnm.Print_Titles" localSheetId="0">'วิทยาศาสตร์'!$4:$6</definedName>
    <definedName name="_xlnm.Print_Titles" localSheetId="8">'สถาบันภาษา'!$4:$6</definedName>
  </definedNames>
  <calcPr fullCalcOnLoad="1"/>
</workbook>
</file>

<file path=xl/sharedStrings.xml><?xml version="1.0" encoding="utf-8"?>
<sst xmlns="http://schemas.openxmlformats.org/spreadsheetml/2006/main" count="4173" uniqueCount="1092">
  <si>
    <t>[ รหัสหน่วยงาน : A155 ] [ ศูนย์ต้นทุน : 2015500000 ] [ หน่วยเบิกจ่าย : 2015500000 ] [ หน่วยจัดซื้อ : S75 ]</t>
  </si>
  <si>
    <t>รหัสโครงการ
ระบบบริหาร
งบประมาณ</t>
  </si>
  <si>
    <t>ประเทภ
งบรายจ่าย</t>
  </si>
  <si>
    <t>จำนวนเงิน</t>
  </si>
  <si>
    <t>หน่วยงาน</t>
  </si>
  <si>
    <t>แหล่ง งปม.</t>
  </si>
  <si>
    <t>แผนงาน : ขยายโอกาสและพัฒนาคุณภาพการศึกษา</t>
  </si>
  <si>
    <t>บาท</t>
  </si>
  <si>
    <t>2015504003</t>
  </si>
  <si>
    <t>2015504003500002</t>
  </si>
  <si>
    <t>เงินอุดหนุนสำหรับโครงการบริการวิชาการ</t>
  </si>
  <si>
    <t>งบอุดหนุนทั่วไป</t>
  </si>
  <si>
    <t>งบกลาง</t>
  </si>
  <si>
    <t>คณะครุศาสตร์</t>
  </si>
  <si>
    <t>คณะวิทยาการจัดการ</t>
  </si>
  <si>
    <t>คณะเทคโนโลยีอุตสาหกรรม</t>
  </si>
  <si>
    <t>คณะเทคโนโลยีการเกษตร</t>
  </si>
  <si>
    <t>2015504003700001</t>
  </si>
  <si>
    <t>ค่าใช้จ่ายในการจัดการศึกษาเพื่อพัฒนาวิชาชีพครู</t>
  </si>
  <si>
    <t>งบรายจ่ายอื่น</t>
  </si>
  <si>
    <t>2015505004500002</t>
  </si>
  <si>
    <t xml:space="preserve">      เงินอุดหนุนสำหรับโครงการการอนุรักษ์วัฒนธรรมท้องถิ่นและโครงการทำนุบำรุงศิลปวัฒนธรรม</t>
  </si>
  <si>
    <t>2015505004500001</t>
  </si>
  <si>
    <t>เงินเดือน</t>
  </si>
  <si>
    <t>ครุภัณฑ์</t>
  </si>
  <si>
    <t>รวมงบประมาณทั้งสิ้น</t>
  </si>
  <si>
    <t>ค่าจ้างประจำ</t>
  </si>
  <si>
    <t>ที่ดิน สิ่งก่อสร้าง</t>
  </si>
  <si>
    <t>ค่าจ้างชั่วคราว</t>
  </si>
  <si>
    <t>เงินอุดหนุนทั่วไป</t>
  </si>
  <si>
    <t>ค่าจ้างลูกจ้างสัญญาจ้าง</t>
  </si>
  <si>
    <t>เงินอุดหนุนเฉพาะกิจ</t>
  </si>
  <si>
    <t>ค่าตอบแทนพนักงานราชการ</t>
  </si>
  <si>
    <t>รายจ่ายอื่น</t>
  </si>
  <si>
    <t>สถาบันภาษา ศิลปะฯ</t>
  </si>
  <si>
    <t>แผนงาน : พัฒนาและเพิ่มรายได้จากการท่องเที่ยวและบริการ</t>
  </si>
  <si>
    <t>2015512005</t>
  </si>
  <si>
    <t>2015512005500001</t>
  </si>
  <si>
    <t>กองกลาง</t>
  </si>
  <si>
    <t>แผนงาน : สนับสนุนการจัดการศึกษาขั้นพื้นฐาน</t>
  </si>
  <si>
    <t>2015589003</t>
  </si>
  <si>
    <t>2015589003500001</t>
  </si>
  <si>
    <t>โรงเรียนวิธีธรรมฯ</t>
  </si>
  <si>
    <t>2015589003500002</t>
  </si>
  <si>
    <t>2015589003500003</t>
  </si>
  <si>
    <t>2015589003500004</t>
  </si>
  <si>
    <t>2015589003500005</t>
  </si>
  <si>
    <t>แผนงาน  : ขยายโอกาสและพัฒนาคุณภาพการศึกษา</t>
  </si>
  <si>
    <t>2015504001</t>
  </si>
  <si>
    <t>2015504001000000</t>
  </si>
  <si>
    <t>รายการงบประจำ</t>
  </si>
  <si>
    <t>งบบุคลากร</t>
  </si>
  <si>
    <t>งบดำเนินงาน</t>
  </si>
  <si>
    <t>กองนโยบายและแผน</t>
  </si>
  <si>
    <t>สำนักส่งเสริมฯ</t>
  </si>
  <si>
    <t>คณะวิทยาศาสตร์ฯ</t>
  </si>
  <si>
    <t>คณะเทคโนโลยีอุตฯ</t>
  </si>
  <si>
    <t>2015504001110000</t>
  </si>
  <si>
    <t>ครุภัณฑ์ที่มีราคาต่อหน่วยต่ำกว่า 1 ล้านบาท</t>
  </si>
  <si>
    <t>งบลงทุน</t>
  </si>
  <si>
    <t>2015504001120001</t>
  </si>
  <si>
    <t>2015504001120002</t>
  </si>
  <si>
    <t>2015504001120003</t>
  </si>
  <si>
    <t>2015504001120004</t>
  </si>
  <si>
    <t>2015504001110001</t>
  </si>
  <si>
    <t>2015504001110002</t>
  </si>
  <si>
    <t>ค่าก่อสร้างที่มีราคาต่อหน่วย &gt;10 ล้านบาทขึ้นไป</t>
  </si>
  <si>
    <t>2015504001420001</t>
  </si>
  <si>
    <t>2015504001500001</t>
  </si>
  <si>
    <t>งบอุดหนุนค่าใช้จ่ายบุคลากร (พนักงานมหาวิทยาลัย)</t>
  </si>
  <si>
    <t>2015504001500002</t>
  </si>
  <si>
    <t>เงินอุดหนุนโครงการพัฒนาการจัดการเรียนการสอนที่มุ่งเน้นหลักคุณธรรมนำความรู้</t>
  </si>
  <si>
    <t>2015504001500003</t>
  </si>
  <si>
    <t>2015504001700001</t>
  </si>
  <si>
    <t>ค่าใช้จ่ายในการพัฒนาศูนย์วิทยบริการ</t>
  </si>
  <si>
    <t>2015504001700002</t>
  </si>
  <si>
    <t>ค่าใช้จ่ายในการประกันคุณภาพการศึกษา</t>
  </si>
  <si>
    <t xml:space="preserve"> </t>
  </si>
  <si>
    <t>งานประกันคุณภาพการศึกษา</t>
  </si>
  <si>
    <t>2015504001700003</t>
  </si>
  <si>
    <t xml:space="preserve">  ค่าใช้จ่ายในการพัฒนาการเรียนการสอนวิทยาศาสตร์และวิทยาศาสตร์ประยุกต์</t>
  </si>
  <si>
    <t>2015504001700004</t>
  </si>
  <si>
    <t>ค่าใช้จ่ายในการพัฒนาศูนย์วิจัยเพื่อพัฒนาท้องถิ่นอีสานตอนบน</t>
  </si>
  <si>
    <t>สถาบันวิจัยและพัฒนา</t>
  </si>
  <si>
    <t>2015504002</t>
  </si>
  <si>
    <t>2015504002000000</t>
  </si>
  <si>
    <t xml:space="preserve">  1. โครงการบริหารจัดการ (ด้านสังคมศาสตร์)</t>
  </si>
  <si>
    <t>คณะมนุษยศาสตร์ฯ</t>
  </si>
  <si>
    <t>.</t>
  </si>
  <si>
    <t>กองพัฒนานักศึกษา</t>
  </si>
  <si>
    <t>2015504002420002</t>
  </si>
  <si>
    <t>2015504002410001</t>
  </si>
  <si>
    <t>2015504002410002</t>
  </si>
  <si>
    <t>2015504002500001</t>
  </si>
  <si>
    <t>2015504002500002</t>
  </si>
  <si>
    <t xml:space="preserve"> โครงการพัฒนาการจัดการเรียนการสอนที่มุ่งเน้นคุณธรรมนำความรู้</t>
  </si>
  <si>
    <t>2015504002500003</t>
  </si>
  <si>
    <t>เงินอุดหนุนค่าใช้จ่ายในการพัฒนาสื่อการสอนและสื่อการเรียนรู้ด้วยตนเอง</t>
  </si>
  <si>
    <t>2015504002500005</t>
  </si>
  <si>
    <t>สำนักวิทยบริการฯ</t>
  </si>
  <si>
    <t>2015504002500006</t>
  </si>
  <si>
    <t>เงินอุดหนุนโครงการพัฒนาศักยภาพและพัฒนาคุณภาพชีวิตอาจารย์และบุคลากรการศึกษา</t>
  </si>
  <si>
    <t>2015504002500007</t>
  </si>
  <si>
    <t>เงินอุดหนุนโครงการผลิตและพัฒนาบุคลากรให้สอดคล้องกับความต้องการของประเทศ</t>
  </si>
  <si>
    <t>2015504002700001</t>
  </si>
  <si>
    <t>2015504002700002</t>
  </si>
  <si>
    <t>งานประกันคุณภาพฯ</t>
  </si>
  <si>
    <t>2015504002700003</t>
  </si>
  <si>
    <t>ค่าใช้จ่ายในการพัฒนาการเรียนการสอนวิทยาศาสตร์และวิทยาศาสตร์ประยุกต์</t>
  </si>
  <si>
    <t>ศูนย์วิทยาศาสตร์</t>
  </si>
  <si>
    <t>2015504002700004</t>
  </si>
  <si>
    <t>ค่าใช้จ่ายในการพัฒนาศูนย์ภาษา</t>
  </si>
  <si>
    <t>2015504002700005</t>
  </si>
  <si>
    <t xml:space="preserve">   โครงการค่าใช้จ่ายในการสร้างความร่วมมือทางด้านวิชาการ </t>
  </si>
  <si>
    <t>2015504003500001</t>
  </si>
  <si>
    <t>เงินอุดหนุนสำหรับโครงการพัฒนาคุณภาพการเรียนการสอนโรงเรียนตำรวจตระเวนชายแดน</t>
  </si>
  <si>
    <t>โครงการพิเศษ (ตชด.)</t>
  </si>
  <si>
    <t>2015504003500003</t>
  </si>
  <si>
    <t>เงินอุดหนุนโครงการเฉลิมพระเกียรติพระบาทสมเด็จพระเจ้าอยู่หัวฯ เฉลิมพระเกียรติสมเด็จพระนางเจ้า
สิริกิติ์ พระบรมราชินีนาถ และเฉลิมพระเกียรติพระบรมวงศานุวงศ์เนื่องในวาระต่างๆ</t>
  </si>
  <si>
    <t>งานทรัพย์สินฯ</t>
  </si>
  <si>
    <t>2015504003500005</t>
  </si>
  <si>
    <t>แผนงาน : ส่งเสริมและสนับสนุนการวิจัย</t>
  </si>
  <si>
    <t>2015560005000000</t>
  </si>
  <si>
    <t>2015560005500001</t>
  </si>
  <si>
    <t>2015560005500002</t>
  </si>
  <si>
    <t>เงินอุดหนุนเป็นค่าใช้จ่ายวิจัยเพื่อพัฒนาชุมชนและท้องถิ่น</t>
  </si>
  <si>
    <t>2015560006000000</t>
  </si>
  <si>
    <t>2015560006500001</t>
  </si>
  <si>
    <t>1. โครงการพัฒนาศักยภาพบุคลากรด้านการท่องเที่ยว</t>
  </si>
  <si>
    <t>แผนงาน : อนุรักษ์ ส่งเสริม และพัฒนาศาสนา ศิลปะ วัฒนธรรม</t>
  </si>
  <si>
    <t>เงินอุดหนุนสำหรับโครงการการอนุรักษ์วัฒนธรรมท้องถิ่นและโครงการทำนุบำรุงศิลปวัฒนธรรม</t>
  </si>
  <si>
    <t>2015504002500004</t>
  </si>
  <si>
    <t>รหัสกิจกรรมหลักของ
ปีงบประมาณ 2559
14 หลัก</t>
  </si>
  <si>
    <t>รหัสงบประมาณ
ปี 2559</t>
  </si>
  <si>
    <t>201554700K3945</t>
  </si>
  <si>
    <t>201554700K3937</t>
  </si>
  <si>
    <t>201554700K3938</t>
  </si>
  <si>
    <t>201554700K3939</t>
  </si>
  <si>
    <t>201554700K3940</t>
  </si>
  <si>
    <t>201554700K3941</t>
  </si>
  <si>
    <t>201554700K3942</t>
  </si>
  <si>
    <t>201554700K3943</t>
  </si>
  <si>
    <t>201554700K3944</t>
  </si>
  <si>
    <t>201554700K3946</t>
  </si>
  <si>
    <t>201554700K3947</t>
  </si>
  <si>
    <t>201554700K3948</t>
  </si>
  <si>
    <t>201554700K3949</t>
  </si>
  <si>
    <t>2015504001410000</t>
  </si>
  <si>
    <t>2015504001410001</t>
  </si>
  <si>
    <t>2015504001410002</t>
  </si>
  <si>
    <t>2015504001410003</t>
  </si>
  <si>
    <t>2015504001410004</t>
  </si>
  <si>
    <t>2015504001420002</t>
  </si>
  <si>
    <t>2015504002110000</t>
  </si>
  <si>
    <t>2015504002110001</t>
  </si>
  <si>
    <t>2015504002110002</t>
  </si>
  <si>
    <t>2015504002110003</t>
  </si>
  <si>
    <t>2015504002110004</t>
  </si>
  <si>
    <t>2015504002120001</t>
  </si>
  <si>
    <t>2015504002410000</t>
  </si>
  <si>
    <t>2015504002420001</t>
  </si>
  <si>
    <t>2015504003500004</t>
  </si>
  <si>
    <t>2015504003500006</t>
  </si>
  <si>
    <t>2015597004</t>
  </si>
  <si>
    <t>2015597004500001</t>
  </si>
  <si>
    <t>แผนงาน : ส่งเสริมบทบาทและการใช้โอกาสในการเข้าสู่ประชาคมอาเซียน</t>
  </si>
  <si>
    <t>59A11111กกง14W01</t>
  </si>
  <si>
    <t>59A11111คมส18W01</t>
  </si>
  <si>
    <t>1.โครงการเตรียมความพร้อมสู่ประชาคมอาเซียน</t>
  </si>
  <si>
    <t>59A44112กกง13W01</t>
  </si>
  <si>
    <t>591110-5911150</t>
  </si>
  <si>
    <t>5911210-5911230</t>
  </si>
  <si>
    <t>1.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</si>
  <si>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2. โครงการพัฒนาผลงานทางวิชาการและส่งเสริมการจัดทำมาตรฐานคุณภาพอุดมศึกษา</t>
  </si>
  <si>
    <t>3. โครงการสัปดาห์วันวิทยาศาสตร์แห่งชาติ ประจำปี 2559</t>
  </si>
  <si>
    <t>4. โครงการศาสตร์และศิลป์เพื่อแผ่นดินเกิด</t>
  </si>
  <si>
    <t>5. โครงการพัฒนาการเรียนการสอนสาขาวิชาคณิตศาสตร์และสถิติ</t>
  </si>
  <si>
    <t>6. โครงการพัฒนาคุณภาพและสมรรถนะของนักศึกษาสาขาวิชาคณิตศาสตร์และสถิติ</t>
  </si>
  <si>
    <t>7. โครงการพัฒนาบุคลากรสาขาวิชาคณิตศาสตร์และสถิติ</t>
  </si>
  <si>
    <t>8. โครงการพัฒนาคุณธรรมบุคลากรและนักศึกษาสาขาวิชาคณิตศาสตร์และสถิติ</t>
  </si>
  <si>
    <t>9. โครงการพัฒนาและบริหารหลักสูตรตามกรอบมาตรฐานคุณวุฒิระดับอุดมศึกษาแห่งชาติ</t>
  </si>
  <si>
    <t>10. โครงการฝึกประสบการณ์วิชาชีพสาขาวิชาคณิตศาสตร์และสถิติ</t>
  </si>
  <si>
    <t>11.โครงการเตรียมความพร้อมด้านทรัพยากรเพื่อพัฒนาการเรียนการสอน</t>
  </si>
  <si>
    <t>12. โครงการพัฒนานักศึกษาและบัณฑิต</t>
  </si>
  <si>
    <t>13. โครงการเตรียมความพร้อมสอบโครงงานนักศึกษา</t>
  </si>
  <si>
    <t>14. โครงการส่งเสริมงานสัปดาห์วันวิทยาศาสตร์</t>
  </si>
  <si>
    <t>15. โครงการศึกษาดูงานอบรมสัมมนาเพื่อพัฒนาบุคลากรและนักศึกษาสาขาวิชาคอมพิวเตอร์</t>
  </si>
  <si>
    <t>16. โครงการพัฒนานักศึกษาและจัดการเรียนการสอนสาขาวิชาชีววิทยา</t>
  </si>
  <si>
    <t>17. โครงการพัฒนาศักยภาพนักศึกษาแบบบูรณาการกับการบริการวิชาการฟิสิกส์และดาราศาสตร์</t>
  </si>
  <si>
    <t>18. โครงการพัฒนาจริยธรรมนักศึกษาและสืบสานศิลปวัฒนธรรมแบบบูรณาการกับงานอนุรักษ์สิ่งแวดล้อม</t>
  </si>
  <si>
    <t>19. โครงการสาธารณสุขสัมพันธ์และศึกษาดูงาน</t>
  </si>
  <si>
    <t>20. โครงการสหกิจศึกษา หลักสูตรสาธารณสุขศาสตร์</t>
  </si>
  <si>
    <t>21. โครงการพัฒนาศักยภาพนักศึกษาสาธารณสุขในศตวรรษที่ 21</t>
  </si>
  <si>
    <t>22. โครงการสนับสนุนการเรียนรู้ สาขาวิชาวิทยาศาสตร์สุขภาพ</t>
  </si>
  <si>
    <t>23. โครงการส่งเสริมและพัฒนาศักยภาพนักศึกษา สาขาวิชาวิทยาศาสตร์สิ่งแวดล้อม</t>
  </si>
  <si>
    <t>24. โครงการสนับสนุนการจัดกิจกรรมการเรียนการสอน สาขาวิทยาศาสตร์สิ่งแวดล้อม</t>
  </si>
  <si>
    <t>25. โครงการพัฒนานักศึกษาสาขาวิชาฟิสิกส์ (ป.โท/ป.เอก)</t>
  </si>
  <si>
    <t>26. โครงการพัฒนาบุคลากรและการจัดการเรียนการสอนสาขาวิชาฟิสิกส์ด้วยความร่วมมือกับองค์กรเครือข่าย</t>
  </si>
  <si>
    <t>27. โครงการพัฒนาการเรียนการสอนสาขาวิชาเคมี</t>
  </si>
  <si>
    <t>28. โครงการสนับสนุนกิจกรรมการเรียนการสอนสาขาวิชาเคมี</t>
  </si>
  <si>
    <t>29. โครงการจัดการเรียนการสอนด้านวิทยาศาสตร์ (การฝึกประสบการณ์วิชาชีพ)</t>
  </si>
  <si>
    <t>30. โครงการจัดฝึกอบรมทางคอมพิวเตอร์</t>
  </si>
  <si>
    <t>31. โครงการพัฒนาศักยภาพอาจารย์ และบุคลากรสาขาวิชาวิทยาศาสตร์สิ่งแวดล้อม</t>
  </si>
  <si>
    <t>32. โครงการพัฒนากระบวนการคิด เจริญสติปัญญา เพื่อพัฒนาคุณภาพชีวิตและสิ่งแวดล้อม</t>
  </si>
  <si>
    <t>33. โครงการพัฒนาการจัดการเรียนการสอน สาขาวิชาวิทยาการสารสนเทศและเทคโนโลยี</t>
  </si>
  <si>
    <t>36. โครงการบริหารจัดการ คณะวิทยาศาสตร์และเทคโนโลยี</t>
  </si>
  <si>
    <t>59A33101ควท02W01</t>
  </si>
  <si>
    <t>59A33101ควท02W02</t>
  </si>
  <si>
    <t>59A33101ควท02W03</t>
  </si>
  <si>
    <t>59A33101ควท07W01</t>
  </si>
  <si>
    <t>59A33101ควท07W02</t>
  </si>
  <si>
    <t>59A33101ควท07W03</t>
  </si>
  <si>
    <t>59A33101ควท07W04</t>
  </si>
  <si>
    <t>59A33101ควท07W05</t>
  </si>
  <si>
    <t>59A33101ควท07W06</t>
  </si>
  <si>
    <t>59A33101ควท07W07</t>
  </si>
  <si>
    <t>59A33101ควท15W03</t>
  </si>
  <si>
    <t>59A33101ควท15W04</t>
  </si>
  <si>
    <t>59A33101ควท15W05</t>
  </si>
  <si>
    <t>59A33101ควท15W06</t>
  </si>
  <si>
    <t>59A33101ควท15W07</t>
  </si>
  <si>
    <t>59A33101ควท05W01</t>
  </si>
  <si>
    <t>59A33101ควท03W01</t>
  </si>
  <si>
    <t>59A33101ควท03W02</t>
  </si>
  <si>
    <t>59A33101ควท14W02</t>
  </si>
  <si>
    <t>59A33101ควท14W03</t>
  </si>
  <si>
    <t>59A33101ควท14W04</t>
  </si>
  <si>
    <t>59A33101ควท14W05</t>
  </si>
  <si>
    <t>59A33101ควท06W02</t>
  </si>
  <si>
    <t>59A33101ควท06W03</t>
  </si>
  <si>
    <t>59A33101ควท03W03</t>
  </si>
  <si>
    <t>59A33101ควท03W04</t>
  </si>
  <si>
    <t>59A33101ควท04W01</t>
  </si>
  <si>
    <t>59A33101ควท04W02</t>
  </si>
  <si>
    <t>59A33101ควท15W01</t>
  </si>
  <si>
    <t>59A33101ควท15W02</t>
  </si>
  <si>
    <t>59A33101ควท06W04</t>
  </si>
  <si>
    <t>59A33101ควท06W05</t>
  </si>
  <si>
    <t>59A33101ควท09W01</t>
  </si>
  <si>
    <t>59A33101ควท06W01</t>
  </si>
  <si>
    <t>59A33101ควท14W01</t>
  </si>
  <si>
    <t>59A33101ควท01W01</t>
  </si>
  <si>
    <t>59A33101คทก01W01</t>
  </si>
  <si>
    <t>59A33101คทก01W02</t>
  </si>
  <si>
    <t>59A33101คทก01W03</t>
  </si>
  <si>
    <t>59A33101คทก16W01</t>
  </si>
  <si>
    <t>59A33101คทก01W04</t>
  </si>
  <si>
    <t>59A33101คทก15W01</t>
  </si>
  <si>
    <t>59A33101คทก14W01</t>
  </si>
  <si>
    <t>59A33101คทก10W02</t>
  </si>
  <si>
    <t>59A33101คทก14W02</t>
  </si>
  <si>
    <t>59A33101คทก10W01</t>
  </si>
  <si>
    <t>59A33101คทก03W01</t>
  </si>
  <si>
    <t>59A33101คทก13W01</t>
  </si>
  <si>
    <t>59A33101คทก15W02</t>
  </si>
  <si>
    <t>59A33101คทก01W05</t>
  </si>
  <si>
    <t>1. โครงการงานบริหารทั่วไป สำนักงานคณบดี</t>
  </si>
  <si>
    <t>2. โครงการการพัฒนาศักยภาพบุคลากรสายวิชาการ</t>
  </si>
  <si>
    <t>3. โครงการการจัดการความรู้ คณะเทคโนโลยีการเกษตร</t>
  </si>
  <si>
    <t>4. โครงการการจัดการเรียนการสอนสาขาวิชาเทคโนโลยีการอาหาร</t>
  </si>
  <si>
    <t>5. โครงการการวิเคราะห์ข้อมูลทางสถิติสำหรับการวิจัยด้วยโปรแกรมสำเร็จรูป</t>
  </si>
  <si>
    <t>6. โครงการกิจกรรมพัฒนาการจัดการเรียนการสอน สาขาวิชาการประมง</t>
  </si>
  <si>
    <t>7. โครงการกิจกรรมจัดการเรียนการสอนหลักสูตร วท.บ. (สัตวศาสตร์)</t>
  </si>
  <si>
    <t>8. โครงการกิจกรรมจัดการเรียนการสอน สาขาวิชาบริหารธุรกิจการเกษตร</t>
  </si>
  <si>
    <t>9. โครงการกิจกรรมจัดการเรียนการสอนสาขาวิชาเทคนิคการสัตวแพทย์</t>
  </si>
  <si>
    <t>10. โครงการกิจกรรมจัดการเรียนการสอนหลักสูตร ค.บ. (เกษตรศาสตร์)</t>
  </si>
  <si>
    <t>11. โครงการสนับสนุนการจัดการเรียนการสอนหลักสูตรครุศาสตรบัณฑิต สาขาวิชาคหกรรมศาสตร์</t>
  </si>
  <si>
    <t>12. โครงการการจัดการเรียนการสอนสาขาวิชาพืชศาสตร์เพื่อพัฒนาและส่งเสริมคุณภาพบัณฑิตด้านพืชศาสตร์</t>
  </si>
  <si>
    <t>59A33101คทอ15W02</t>
  </si>
  <si>
    <t>59A33101คทอ13W01</t>
  </si>
  <si>
    <t>59A33101คทอ13W02</t>
  </si>
  <si>
    <t>59A33101คทอ16W01</t>
  </si>
  <si>
    <t>59A33101คทอ13W03</t>
  </si>
  <si>
    <t>59A33101คทอ15W01</t>
  </si>
  <si>
    <t>59A33101คทอ01W01</t>
  </si>
  <si>
    <t>59A33101คทอ14W02</t>
  </si>
  <si>
    <t>59A33101คทอ06W01</t>
  </si>
  <si>
    <t>59A33101คทอ14W01</t>
  </si>
  <si>
    <t>59A33101คทอ01W02</t>
  </si>
  <si>
    <t>59A33101คทอ01W03</t>
  </si>
  <si>
    <t>59A33101คทอ01W04</t>
  </si>
  <si>
    <t>59A33101คทอ01W05</t>
  </si>
  <si>
    <t>59A33101คทอ01W06</t>
  </si>
  <si>
    <t>59A33101คทอ15W03</t>
  </si>
  <si>
    <t>59A33101คทอ01W07</t>
  </si>
  <si>
    <t>1. โครงการพัฒนาคุณภาพหลักสูตรเทคโนโลยีบัณฑิตสาขาวิชาไฟฟ้าและอิเล็กทรอนิกส์ (หลักสูตร 4 ปี)</t>
  </si>
  <si>
    <t>2. โครงการการจัดการเรียนการสอนของหลักสูตรดำเนินการโดย สาขาวิชาโยธาและสถาปัตยกรรม</t>
  </si>
  <si>
    <t>3. โครงการค่ายอาสาเพื่อพัฒนาโรงเรียนและชุมชนสาขาวิชาโยธาและสถาปัตยกรรม</t>
  </si>
  <si>
    <t>4. โครงการการจัดกิจกรรมการเรียนการสอนสาขาวิชาอุตสาหกรรมศิลป์และเทคโนโลยี</t>
  </si>
  <si>
    <t>5. โครงการทัศนศึกษาดูงานนอกสถานที่นักศึกษาวิชาเอกเทคโนโลยีโยธาและสถาปัตยกรรม</t>
  </si>
  <si>
    <t>6. โครงการพัฒนาคุณภาพหลักสูตรเทคโนโลยีบัณฑิตสาขาวิชาเทคโนโลยีไฟฟ้าและอิเล็กทรอนิกส์
    (หลักสูตร 2 ปี)</t>
  </si>
  <si>
    <t>7. โครงการวารสารวิชาการ คณะเทคโนโลยีอุตสาหกรรม</t>
  </si>
  <si>
    <t>8. โครงการการพัฒนางานวิจัยและการผลิตผลงานสร้างสรรค์ สาขาวิชาเครื่องกลและอุตสาหการ</t>
  </si>
  <si>
    <t>9. โครงการส่งเสริมการสร้างทักษะทางวิศวกรรมโยธาและสถาปัตยกรรม</t>
  </si>
  <si>
    <t>10. โครงการจัดการการศึกษาด้านวิทยาศาสตร์เทคโนโลยี สาขาวิชาเครื่องกลและอุตสาหการ</t>
  </si>
  <si>
    <t>11. โครงการงานกิจการและสโมสรนักศึกษา คณะเทคโนโลยีอุตสาหกรรม</t>
  </si>
  <si>
    <t>12. โครงการส่งเสริมวิชาการทางด้านวิศวกรรมและเทคโนโลยีอุตสาหกรรม</t>
  </si>
  <si>
    <t>13. โครงการพัฒนาแผนการปฏิบัติราชการและการประกันคุณภาพการศึกษา คณะเทคโนโลยีอุตสาหกรรม</t>
  </si>
  <si>
    <t>14. โครงการสนับสนุนการจัดกิจกรรมการเรียนการสอน</t>
  </si>
  <si>
    <t>15. โครงการวันเทคโนโลยีอุตสาหกรรม OPEN HOUSE ครั้งที่ 2</t>
  </si>
  <si>
    <t>16. โครงการพัฒนาการเรียนการสอนสาขาวิชาไฟฟ้าและอิเล็กทรอนิกส์</t>
  </si>
  <si>
    <t>59A33103สวพ06W01</t>
  </si>
  <si>
    <t>ศูนย์วิจัยเทอร์โมอิเล็กทริกส์</t>
  </si>
  <si>
    <t>59A33103สสท03W02</t>
  </si>
  <si>
    <t>โครงการเงินอุดหนุนค่าใช้จ่ายในการพัฒนาสื่อการสอนและสื่อการเรียนรู้ ด้วยตนเอง</t>
  </si>
  <si>
    <t>59A33103กกง14W02</t>
  </si>
  <si>
    <t>59A33103กกง14W03</t>
  </si>
  <si>
    <t>59A33103กกง08W03</t>
  </si>
  <si>
    <t>59A33103กกง08W04</t>
  </si>
  <si>
    <t>59A33103กกง08W01</t>
  </si>
  <si>
    <t>59A33103กกง08W02</t>
  </si>
  <si>
    <t>1. โครงการจัดทำคู่มือประกันคุณภาพการศึกษา</t>
  </si>
  <si>
    <t>2. โครงการอบรมผู้ประเมินคุณภาพการศึกษาภายในของสถาบันอุดมศึกษา ระดับหลักสูตร</t>
  </si>
  <si>
    <t>3. โครงการพัฒนาศักยภาพบุคลากรทางด้านการประกันคุณภาพ</t>
  </si>
  <si>
    <t>4. โครงการอบรมการใช้ฐานข้อมูลด้านการประกันคุณภาพการศึกษา ระดับอุดมศึกษา</t>
  </si>
  <si>
    <t>59A33103กกง14W05</t>
  </si>
  <si>
    <t>59A33103กกง14W04</t>
  </si>
  <si>
    <t>59A33103สวพ02W01</t>
  </si>
  <si>
    <t xml:space="preserve">     โครงการเงินเดือนข้าราชการ ลูกจ้างประจำ พนักงานราชการ และค่าตอบแทนข้าราชการลูกจ้างประจำ
     ค่าสาธารณูปโภค ค่าใช้จ่ายเงินอุดหนุนพนักงานมหาวิทยาลัย (ด้านวิทยาศาสตร์และเทคโนโลยี)</t>
  </si>
  <si>
    <t>59A33103กกง03W01</t>
  </si>
  <si>
    <t>59A33103กกง05W01</t>
  </si>
  <si>
    <t>59A33103กกง01W01</t>
  </si>
  <si>
    <t>59A33103กกง01W02</t>
  </si>
  <si>
    <t>59A33103กกง01W04</t>
  </si>
  <si>
    <t>59A33103กกง17W01</t>
  </si>
  <si>
    <t>59A33103กกง17W02</t>
  </si>
  <si>
    <t>59A33103กกง17W03</t>
  </si>
  <si>
    <t>59A33103กกง07W01</t>
  </si>
  <si>
    <t>59A33103กกง18W01</t>
  </si>
  <si>
    <t>59A33103กกง05W02</t>
  </si>
  <si>
    <t>1. โครงการศึกษาดูงานแนวปฏิบัติที่ดีของการปฏิบัติงานการเงินและบัญชี</t>
  </si>
  <si>
    <t>2. โครงการบริหารพัสดุของสำนักงานอธิการบดี</t>
  </si>
  <si>
    <t>3. โครงการการพัฒนาบุคลากรด้วยกระบวนการจิตตปัญญาศึกษา</t>
  </si>
  <si>
    <t>4. โครงการการบริหารงานสารบรรณด้านการจัดเก็บเอกสารและการทำลายเอกสาร</t>
  </si>
  <si>
    <t>59A33103กนผ04W01</t>
  </si>
  <si>
    <t>59A33103กนผ04W02</t>
  </si>
  <si>
    <t>59A33103กนผ04W03</t>
  </si>
  <si>
    <t>59A33103กนผ04W04</t>
  </si>
  <si>
    <t>59A33103กนผ01W01</t>
  </si>
  <si>
    <t>59A33103กนผ01W02</t>
  </si>
  <si>
    <t>1. โครงการประชุมเชิงปฏิบัติการ เรื่อง จัดทำแผนบริหารความต่อเนื่องมหาวิทยาลัยราชภัฏสกลนคร</t>
  </si>
  <si>
    <t>2. โครงการประชุมเชิงปฏิบัติการ เรื่อง การจัดทำแผนปฏิบัติราชการของมหาวิทยาลัยราชภัฏสกลนคร
    ประจำปีงบประมาณ พ.ศ. 2559</t>
  </si>
  <si>
    <t>3. โครงการประชุมเชิงปฏิบัติการ เรื่อง การจัดทำแผนกลยุทธ์ทางการเงิน พ.ศ. 2559 - 2562</t>
  </si>
  <si>
    <t>4. โครงการประชุมเชิงปฏิบัติการ เรื่อง การถ่ายทอดตัวชี้วัดและเป้าหมายการปฏิบัติราชการของมหาวิทยาลัย
    ราชภัฏสกลนคร ประจำปีงบประมาณ พ.ศ. 2559</t>
  </si>
  <si>
    <t>5. โครงการจัดทำเอกสารขอตั้งงบประมาณรายจ่ายประจำปี พ.ศ. 2560 งบประมาณแผ่นดิน</t>
  </si>
  <si>
    <t>6. โครงการประชุมจัดทำขอตั้งงบประมาณแผ่นดิน ประจำปีงบประมาณพ.ศ. 2560</t>
  </si>
  <si>
    <t>59A33103กพน03W01</t>
  </si>
  <si>
    <t>1. โครงการบริหารจัดการกองพัฒนานักศึกษาและการให้บริการกับนักศึกษา ประจำปีงบประมาณ พ.ศ. 2559</t>
  </si>
  <si>
    <t>59A33103สสท03W01</t>
  </si>
  <si>
    <t>5911110-5911150</t>
  </si>
  <si>
    <t>5911210-5911240</t>
  </si>
  <si>
    <t>5911240-5911240</t>
  </si>
  <si>
    <t>59A33202คมส04W01</t>
  </si>
  <si>
    <t>59A33202คมส17W01</t>
  </si>
  <si>
    <t>59A33202คมส17W02</t>
  </si>
  <si>
    <t>59A33202คมส13W01</t>
  </si>
  <si>
    <t>59A33202คมส13W02</t>
  </si>
  <si>
    <t>59A33202คมส08W01</t>
  </si>
  <si>
    <t>59A33202คมส08W02</t>
  </si>
  <si>
    <t>59A33202คมส08W03</t>
  </si>
  <si>
    <t>59A33202คมส08W04</t>
  </si>
  <si>
    <t>59A33202คมส08W05</t>
  </si>
  <si>
    <t>59A33202คมส08W06</t>
  </si>
  <si>
    <t>59A33202คมส03W01</t>
  </si>
  <si>
    <t>59A33202คมส03W02</t>
  </si>
  <si>
    <t>59A33202คมส14W01</t>
  </si>
  <si>
    <t>59A33202คมส14W02</t>
  </si>
  <si>
    <t>59A33202คมส03W03</t>
  </si>
  <si>
    <t>59A33202คมส03W04</t>
  </si>
  <si>
    <t>59A33202คมส03W05</t>
  </si>
  <si>
    <t>59A33202คมส09W01</t>
  </si>
  <si>
    <t>59A33202คมส19W01</t>
  </si>
  <si>
    <t>59A33202คมส19W02</t>
  </si>
  <si>
    <t>59A33202คมส19W03</t>
  </si>
  <si>
    <t>59A33202คมส19W04</t>
  </si>
  <si>
    <t>59A33202คมส01W01</t>
  </si>
  <si>
    <t>59A33202คมส06W01</t>
  </si>
  <si>
    <t>59A33202คมส06W02</t>
  </si>
  <si>
    <t>59A33202คมส06W03</t>
  </si>
  <si>
    <t>59A33202คมส10W01</t>
  </si>
  <si>
    <t>59A33202คมส18W01</t>
  </si>
  <si>
    <t>59A33202คมส18W02</t>
  </si>
  <si>
    <t>59A33202คมส18W03</t>
  </si>
  <si>
    <t>59A33202คมส18W04</t>
  </si>
  <si>
    <t>59A33202คมส18W05</t>
  </si>
  <si>
    <t>59A33202คมส18W06</t>
  </si>
  <si>
    <t>59A33202คมส18W07</t>
  </si>
  <si>
    <t>59A33202คมส18W08</t>
  </si>
  <si>
    <t>59A33202คมส10W02</t>
  </si>
  <si>
    <t>1. โครงการเพิ่มประสิทธิภาพการจัดการเรียนการสอนสาขาวิชาสังคมศาสตร์</t>
  </si>
  <si>
    <t>2. โครงการสัมมนาวิชาชีพสารสนเทศศาสตร์</t>
  </si>
  <si>
    <t>3. โครงการบริหารจัดการสำนักงานสาขาวิชาสารสนเทศศาสตร์</t>
  </si>
  <si>
    <t>4. โครงการเมล็ดพันธุ์แห่งการพัฒนาประจำปี 2559</t>
  </si>
  <si>
    <t>5. โครงการนิเทศ ติดตามและประเมินผลการฝึกประสบการณ์วิชาชีพการพัฒนาชุมชน</t>
  </si>
  <si>
    <t>6. โครงการบริการวิชาการด้านกฎหมายแก่ชุมชน</t>
  </si>
  <si>
    <t>7. โครงการรับพี่คืนสู่เหย้าบอกเล่าประสบการณ์</t>
  </si>
  <si>
    <t>8. โครงการบรรยายพิเศษเกี่ยวกับกฎหมายต่างๆ</t>
  </si>
  <si>
    <t>9. โครงการส่งเสริมและพัฒนาวัฒนธรรม ประชาธิปไตย สุขภาพการแข่งขันกีฬาต่อต้านยาเสพติดครั้งที่ 5</t>
  </si>
  <si>
    <t>10. โครงการเสริมความรู้เพื่อเตรียมความพร้อมในการสอบบรรจุรับราชการ</t>
  </si>
  <si>
    <t>11. โครงการอบรมการเขียนตอบกฎหมาย</t>
  </si>
  <si>
    <t>12. โครงการนิเทศนักศึกษาฝึกประสบการณ์วิชาชีพ</t>
  </si>
  <si>
    <t>13. โครงการปฐมนิเทศนักศึกษาหลักสูตรภาษาอังกฤษ</t>
  </si>
  <si>
    <t>14. โครงการปฐมนิเทศนักศึกษาใหม่สาขาวิชาภาษาอังกฤษธุรกิจ</t>
  </si>
  <si>
    <t>15. โครงการอบรมภาษา พื้นฐานคอมพิวเตอร์และบุคลิกภาพก่อนออกฝึกประสบการณ์วิชาชีพ 
      สาขาวิชาภาษาอังกฤษธุรกิจ</t>
  </si>
  <si>
    <t>16. โครงการส่งเสริมคุณธรรมจริยธรรมและการบำเพ็ญประโยชน์</t>
  </si>
  <si>
    <t>17. โครงการเตรียมความพร้อมภาษาอังกฤษสำหรับนักศึกษาสาขาวิชาภาษาอังกฤษ ชั้นปีที่ 1</t>
  </si>
  <si>
    <t>18. โครงการฮักอีสาน</t>
  </si>
  <si>
    <t>19. โครงการบริหารและพัฒนาคุณภาพการจัดการศึกษาสาขาวิชาศิลปกรรม</t>
  </si>
  <si>
    <t>20. โครงการสิงห์ภูพาน : รัฐศาสตร์ราษฎรเสวนา ประจำปี 2558</t>
  </si>
  <si>
    <t>21. โครงการเรียนรู้ประวัติศาสตร์การเมืองภูพาน (งานรำลึกขบวนการเสรีไทย ค่าย A) ครั้งที่ 2</t>
  </si>
  <si>
    <t>22. โครงการสิงห์ภูพานรัฐศาสตร์ราษฎรสัมพันธ์ ครั้งที่ 3</t>
  </si>
  <si>
    <t>23. โครงการสัมมนาหลังฝึกประสบการณ์วิชาชีพทางรัฐศาสตร์ ปีการศึกษา 2558</t>
  </si>
  <si>
    <t>24. โครงการเพิ่มประสิทธิภาพการบริหารจัดการคณะมนุษยศาสตร์และสังคมศาสตร์</t>
  </si>
  <si>
    <t>25. โครงการค่ายเรียนรู้วัฒนธรรมพื้นบ้านและภูมิปัญญาท้องถิ่น</t>
  </si>
  <si>
    <t>26. โครงการศึกษาดูงานสื่อมวลชนวัดและวัง</t>
  </si>
  <si>
    <t>27. โครงการวันรำลึกครูกลอนสุนทรภู่</t>
  </si>
  <si>
    <t>28. โครงการร้อยใจคนดนตรี สืบสานประเพณีไหว้ครู</t>
  </si>
  <si>
    <t>29. โครงการพัฒนาบุคลิกภาพในอุตสาหกรรมบริการ</t>
  </si>
  <si>
    <t>30. โครงการออกศึกษานอกสถานที่รายวิชาหลักการโรงแรม</t>
  </si>
  <si>
    <t>31. โครงการออกศึกษานอกสถานที่รายวิชาหลักการมัคคุเทศก์และการวางแผนการจัดรายการนำเที่ยว</t>
  </si>
  <si>
    <t>32. โครงการออกศึกษานอกสถานที่รายวิชาเตรียมฝึกประสบการณ์วิชาชีพอุตสาหกรรมท่องเที่ยว</t>
  </si>
  <si>
    <t>33. โครงการออกศึกษานอกสถานที่รายวิชาการท่องเที่ยวอย่างยั่งยืน</t>
  </si>
  <si>
    <t>34. โครงการออกศึกษานอกสถานที่รายวิชาการบริการอาหารและเครื่องดื่ม</t>
  </si>
  <si>
    <t>35. โครงการนิเทศนักศึกษาฝึกประสบการณ์วิชาชีพอุตสาหกรรมท่องเที่ยว</t>
  </si>
  <si>
    <t>59A33202ควจ01W01</t>
  </si>
  <si>
    <t>59A33202ควจ02W01</t>
  </si>
  <si>
    <t>59A33202ควจ02W02</t>
  </si>
  <si>
    <t>1. โครงการพัฒนาทักษะนักศึกษาด้วยเครื่องมือ PDCA</t>
  </si>
  <si>
    <t>2. โครงการบริหารสำนักงาน คณะวิทยาการจัดการ</t>
  </si>
  <si>
    <t>3. โครงการพัฒนาและส่งเสริมการวิจัยของคณาจารย์และนักศึกษา</t>
  </si>
  <si>
    <t>4. โครงการแนะแนวการศึกษาต่อคณะวิทยาการจัดการ</t>
  </si>
  <si>
    <t>5. โครงการฝึกประสบการณ์วิชาชีพ</t>
  </si>
  <si>
    <t>59A33202คคศ04W02</t>
  </si>
  <si>
    <t>59A33202คคศ04W03</t>
  </si>
  <si>
    <t>59A33202คคศ03W01</t>
  </si>
  <si>
    <t>59A33202คคศ03W02</t>
  </si>
  <si>
    <t>59A33202คคศ03W03</t>
  </si>
  <si>
    <t>59A33202คคศ03W04</t>
  </si>
  <si>
    <t>59A33202คคศ22W02</t>
  </si>
  <si>
    <t>59A33202คคศ22W03</t>
  </si>
  <si>
    <t>59A33202คคศ04W01</t>
  </si>
  <si>
    <t>59A33202คคศ07W04</t>
  </si>
  <si>
    <t>59A33202คคศ09W02</t>
  </si>
  <si>
    <t>59A33202คคศ09W03</t>
  </si>
  <si>
    <t>59A33202คคศ05W04</t>
  </si>
  <si>
    <t>59A33202คคศ05W05</t>
  </si>
  <si>
    <t>59A33202คคศ05W06</t>
  </si>
  <si>
    <t>59A33202คคศ20W01</t>
  </si>
  <si>
    <t>59A33202คคศ21W01</t>
  </si>
  <si>
    <t>59A33202คคศ21W02</t>
  </si>
  <si>
    <t>59A33202คคศ21W03</t>
  </si>
  <si>
    <t>59A33202คคศ01W01</t>
  </si>
  <si>
    <t>59A33202คคศ02W01</t>
  </si>
  <si>
    <t>59A33202คคศ06W04</t>
  </si>
  <si>
    <t>59A33202คคศ06W05</t>
  </si>
  <si>
    <t>59A33202คคศ07W01</t>
  </si>
  <si>
    <t>59A33202คคศ07W02</t>
  </si>
  <si>
    <t>59A33202คคศ07W03</t>
  </si>
  <si>
    <t>59A33202คคศ22W04</t>
  </si>
  <si>
    <t>59A33202คคศ22W05</t>
  </si>
  <si>
    <t>59A33202คคศ21W05</t>
  </si>
  <si>
    <t>59A33202คคศ01W03</t>
  </si>
  <si>
    <t>59A33202คคศ01W04</t>
  </si>
  <si>
    <t>59A33202คคศ01W05</t>
  </si>
  <si>
    <t>59A33202คคศ01W06</t>
  </si>
  <si>
    <t>59A33202คคศ06W01</t>
  </si>
  <si>
    <t>59A33202คคศ06W02</t>
  </si>
  <si>
    <t>59A33202คคศ06W03</t>
  </si>
  <si>
    <t>59A33202คคศ08W01</t>
  </si>
  <si>
    <t>59A33202คคศ08W02</t>
  </si>
  <si>
    <t>59A33202คคศ08W03</t>
  </si>
  <si>
    <t>59A33202คคศ08W04</t>
  </si>
  <si>
    <t>59A33202คคศ08W05</t>
  </si>
  <si>
    <t>59A33202คคศ09W01</t>
  </si>
  <si>
    <t>59A33202คคศ05W03</t>
  </si>
  <si>
    <t>59A33202คคศ21W04</t>
  </si>
  <si>
    <t>59A33202คคศ09W04</t>
  </si>
  <si>
    <t>59A33202คคศ05W02</t>
  </si>
  <si>
    <t>59A33202คคศ21W06</t>
  </si>
  <si>
    <t>59A33202คคศ05W01</t>
  </si>
  <si>
    <t>59A33202คคศ04W04</t>
  </si>
  <si>
    <t>59A33202คคศ21W07</t>
  </si>
  <si>
    <t>59A33202คคศ22W01</t>
  </si>
  <si>
    <t>1. โครงการอบรมผู้นำนันทนาการ สาขาวิชาพลศึกษาและวิทยาศาสตร์การกีฬา</t>
  </si>
  <si>
    <t>2. โครงการพลศึกษาและวิทยาศาสตร์การกีฬาอาสาพัฒนาโรงเรียนท้องถิ่น</t>
  </si>
  <si>
    <t>3. โครงการปฐมวัยสัมพันธ์ สมานฉันท์น้องพี่ สืบสานประเพณีวัฒนธรรมไทยและท้องถิ่น</t>
  </si>
  <si>
    <t>4. โครงการวันเด็กแห่งชาติ สาขาวิชาการศึกษาปฐมวัย</t>
  </si>
  <si>
    <t>5. โครงการศึกษาดูงานสาขาวิชาการศึกษาปฐมวัย</t>
  </si>
  <si>
    <t>6. โครงการปฐมวัยรักธรรม</t>
  </si>
  <si>
    <t>7. โครงการค่ายศีลธรรม ปรับมุมคิด-ปรับบุคลิกภาพ</t>
  </si>
  <si>
    <t>8.โครงการฝึกอบรมการเขียนโปรแกรมควบคุมหุ่นยนต์</t>
  </si>
  <si>
    <t>9. โครงการสัมมนาการจัดการเรียนการสอนทางพลศึกษา</t>
  </si>
  <si>
    <t>10. โครงการค่ายสังคมอาสาพัฒนาการเรียนรู้อย่างบูรณาการ ครั้งที่ 2</t>
  </si>
  <si>
    <t>11. โครงการวิทยาศาสตร์บริการวิชาการแก่สังคม และเรียนรู้ท้องถิ่น</t>
  </si>
  <si>
    <t>12. โครงการการพัฒนางานวิจัยในชั้นเรียน หลักสูตรวิชาวิทยาศาสตร์</t>
  </si>
  <si>
    <t>13. โครงการการพัฒนาการเรียนรู้คณิตศาสตร์ในโรงเรียนเชิงวัฒนธรรม</t>
  </si>
  <si>
    <t>14. โครงการพัฒนากระบวนการเรียนการสอนในห้องเรียน สำหรับนักศึกษาหลักสูตรคณิตศาสตร์</t>
  </si>
  <si>
    <t>15. โครงการพัฒนาทักษะการเรียนรู้ในศตวรรษที่ 21 สำหรับนักศึกษาหลักสูตรคณิตศาสตร์</t>
  </si>
  <si>
    <t>16. โครงการบริหารจัดการสาขาวิชาหลักสูตรและการสอน</t>
  </si>
  <si>
    <t>17. โครงการพัฒนาทักษะการใช้ภาษาอังกฤษเพื่อการสื่อสาร สาขาวิชาการศึกษาพิเศษและภาษาอังกฤษ</t>
  </si>
  <si>
    <t>18. โครงการเตรียมความพร้อมก่อนเปิดภาคเรียนวิชาชีพการศึกษาพิเศษและสร้างเสริมทักษะชีวิต</t>
  </si>
  <si>
    <t>19. โครงการครูการศึกษาพิเศษมุ่งสู่อาเซียน สาขาวิชาการศึกษาพิเศษ</t>
  </si>
  <si>
    <t>20. โครงการบริหารจัดการคณะครุศาสตร์</t>
  </si>
  <si>
    <t>21. โครงการให้ความรู้และทักษะการประกันคุณภาพการศึกษา</t>
  </si>
  <si>
    <t>22. โครงการเข้าวัดปฎิบัติธรรม นำทักษะชีวิต สาขาวิชาภาษาอังกฤษ</t>
  </si>
  <si>
    <t>23. โครงการค่ายภาษาอังกฤษเพื่อการสื่อสาร คณะครุศาสตร์</t>
  </si>
  <si>
    <t>24. โครงการศึกษาดูงานและแหล่งเรียนรู้ด้านสังคมศึกษา</t>
  </si>
  <si>
    <t>25. โครงการพัฒนาทักษะวิชาชีพครูสังคมศึกษา ร่วมกับบุคลากรทางการศึกษา</t>
  </si>
  <si>
    <t>26. โครงการพัฒนาศักยภาพ นักศึกษาวิชาชีพครูสังคมศึกษา</t>
  </si>
  <si>
    <t>27. โครงการอบรมเชิงปฏิบัติการเพิ่มประสิทธิภาพด้านการเขียนแผนการสอน กลยุทธ์การสอนการวัด
      ประเมินผล และการวิจัยเพื่อพัฒนาผู้เรียน สำหรับนักศึกษาสาขาวิชานวัตกรรมและคอมพิวเตอร์ศึกษา</t>
  </si>
  <si>
    <t>28. โครงการมดไต่ขอน อาสาพัฒนาท้องถิ่น สาขาวิชานวัตกรรมและคอมพิวเตอร์ศึกษา</t>
  </si>
  <si>
    <t>29. โครงการค่ายสัมมนาแลกเปลี่ยนเรียนรู้ สานสัมพันธ์เครือข่ายการศึกษาพิเศษ บูรณาการทักษะวิชาชีพ</t>
  </si>
  <si>
    <t>30. โครงการบริหารจัดการห้องปฏิบัติการคอมพิวเตอร์ คณะครุศาสตร์</t>
  </si>
  <si>
    <t>31. โครงการปัจฉิมนิเทศนักศึกษาคณะครุศาสตร์</t>
  </si>
  <si>
    <t>32. โครงการถ่ายเอกสารสำนักงาน คณะครุศาสตร์</t>
  </si>
  <si>
    <t>33. โครงการจัดซื้อวัสดุสำนักงาน คณะครุศาสตร์</t>
  </si>
  <si>
    <t>34. โครงการบริการวิชาการเพื่อพัฒนาศิษย์เก่า : การสอนภาษาอังกฤษแบบ communicative language
      teaching (CLT)</t>
  </si>
  <si>
    <t>35. โครงการประเมินคุณภาพการศึกษาหลักสูตรครุศาสตรบัณฑิต สาขาวิชาภาษาอังกฤษ</t>
  </si>
  <si>
    <t>36. โครงการพัฒนาคุณลักษณะบัณฑิตหลักสูตรครุศาสตรบัณฑิต สาขาวิชาภาษาอังกฤษ</t>
  </si>
  <si>
    <t>37. โครงการศึกษาดูงานนักศึกษาหลักสูตรวิชาภาษาไทย ชั้นปีที่ 4</t>
  </si>
  <si>
    <t>38. โครงการภูมิปัญญาอาศรม</t>
  </si>
  <si>
    <t>39. โครงการสัมมนาเตรียมความพร้อมการเรียนรู้สำหรับนักศึกษาหลักสูตรวิชาภาษาไทย ชั้นปีที่ 1</t>
  </si>
  <si>
    <t>40. โครงการพัฒนาศักยภาพนักศึกษาหลักสูตรวิชาภาษาไทย</t>
  </si>
  <si>
    <t>41. โครงการค่ายภาษาไทยเพื่อการส่งเสริมวิชาการและบริการสังคม</t>
  </si>
  <si>
    <t>42. โครงการสร้างเสริมและพัฒนาทักษะชีวิตนักศึกษาหลักสูตรวิชาวิทยาศาสตร์</t>
  </si>
  <si>
    <t>43. โครงการการประยุกต์ใช้เทคโนโลยี สำหรับการเรียนการสอนคณิตศาสตร์</t>
  </si>
  <si>
    <t>44. โครงการพัฒนาคุณภาพชีวิตผู้พิการในชุมชน</t>
  </si>
  <si>
    <t>45. โครงการพัฒนาศักยภาพการจัดการเรียนการสอนสาขาวิชาวิทยาศาสตร์</t>
  </si>
  <si>
    <t>46. โครงการพัฒนาศักยภาพนักศึกษาสาขาวิชาคณิตศาสตร์สู่ครูมืออาชีพ</t>
  </si>
  <si>
    <t>47. โครงการเตรียมความพร้อมเข้าสู่ครูมืออาชีพทางการศึกษาพิเศษ</t>
  </si>
  <si>
    <t>48. โครงการสร้างสื่อการเรียนการสอนโดยใช้ GSP สำหรับนักศึกษาสาขาวิชาคณิตศาสตร์</t>
  </si>
  <si>
    <t>49. โครงการกีฬาต้านยาเสพติด</t>
  </si>
  <si>
    <t>50. โครงการครูการศึกษาพิเศษมุ่งสู่อาเซียน สาขาวิชาการศึกษาพิเศษและภาษาอังกฤษ</t>
  </si>
  <si>
    <t>51. โครงการส่งเสริมการวิจัยในชั้นเรียนเพื่อพัฒนาศักยภาพการจัดการเรียนการสอนของคณาจารย์ 
      สาขาวิชานวัตกรรมและคอมพิวเตอร์ศึกษา</t>
  </si>
  <si>
    <t>59A33202คคศ01W02</t>
  </si>
  <si>
    <t>59A33202ควท01W01</t>
  </si>
  <si>
    <t>โครงการชุดครุภัณฑ์ห้องเรียนคุณภาพคณะวิทยาศาสตร์และเทคโนโลยี</t>
  </si>
  <si>
    <t>59A33204สวท06W02</t>
  </si>
  <si>
    <t>(1) ค่าปรับปรุงหอพักนักศึกษา 1 งาน</t>
  </si>
  <si>
    <t>(2) ค่าปรับปรุงอาคารคณะวิทยาการจัดการ 1 งาน</t>
  </si>
  <si>
    <t>(3) อาคารเรียนรวม 1 หลัง</t>
  </si>
  <si>
    <t>(4) ศูนย์กีฬาพร้อมสิ่งก่อสร้างประกอบ 1 รายการ</t>
  </si>
  <si>
    <t>59A33204สสท03W05</t>
  </si>
  <si>
    <t>59A33204สสท03W01</t>
  </si>
  <si>
    <t>59A33204กกง14W06</t>
  </si>
  <si>
    <t>59A33204สสท03W03</t>
  </si>
  <si>
    <t>59A33204สสท03W04</t>
  </si>
  <si>
    <t>59A33204กกง14W07</t>
  </si>
  <si>
    <t>59A33204สสท03W02</t>
  </si>
  <si>
    <t>59A33204สวท06W01</t>
  </si>
  <si>
    <t>โครงการพัฒนาการใช้เทคโนโลยีสารสนเทศเพื่อยกระดับคุณภาพการศึกษา</t>
  </si>
  <si>
    <t>59A33204คทอ01W01</t>
  </si>
  <si>
    <t>59A33204สวท03W01</t>
  </si>
  <si>
    <t>โครงการจัดซื้อจัดหาทรัพยากรการเรียนรู้</t>
  </si>
  <si>
    <t>59A33204กกง14W08</t>
  </si>
  <si>
    <t>59A33204กกง08W01</t>
  </si>
  <si>
    <t>59A33204กกง08W02</t>
  </si>
  <si>
    <t>59A33204กนผ04W03</t>
  </si>
  <si>
    <t>59A33204กนผ03W01</t>
  </si>
  <si>
    <t>59A33204กนผ04W01</t>
  </si>
  <si>
    <t>59A33204กกง14W09</t>
  </si>
  <si>
    <t>59A33204กกง14W10</t>
  </si>
  <si>
    <t>59A33204ควท16W01</t>
  </si>
  <si>
    <t>โครงการการบริหารจัดการดำเนินงานของศูนย์วิทยาศาสตร์</t>
  </si>
  <si>
    <t>59A33204สภศ02W01</t>
  </si>
  <si>
    <t>59A33204สภศ02W02</t>
  </si>
  <si>
    <t>59A33204สภศ02W03</t>
  </si>
  <si>
    <t>59A33204สภศ09W01</t>
  </si>
  <si>
    <t>59A33204สภศ09W02</t>
  </si>
  <si>
    <t>59A33204สภศ09W03</t>
  </si>
  <si>
    <t>59A33204สภศ09W04</t>
  </si>
  <si>
    <t>59A33204สภศ09W05</t>
  </si>
  <si>
    <t>59A33204สภศ09W06</t>
  </si>
  <si>
    <t>59A33204สภศ09W07</t>
  </si>
  <si>
    <t>59A33204สภศ09W08</t>
  </si>
  <si>
    <t>59A33204สภศ05W01</t>
  </si>
  <si>
    <t>59A33204กกง14W11</t>
  </si>
  <si>
    <t>59A33204กกง05W01</t>
  </si>
  <si>
    <t>59A33204กกง02W01</t>
  </si>
  <si>
    <t>59A33204กกง02W02</t>
  </si>
  <si>
    <t>59A33204กกง02W03</t>
  </si>
  <si>
    <t>59A33204กกง02W04</t>
  </si>
  <si>
    <t>59A33204กกง02W05</t>
  </si>
  <si>
    <t>59A33204กกง02W06</t>
  </si>
  <si>
    <t>59A33204กนผ01W01</t>
  </si>
  <si>
    <t>59A33204กนผ04W02</t>
  </si>
  <si>
    <t>59A33204กนผ03W02</t>
  </si>
  <si>
    <t>1. โครงการบำรุงรักษาระบบลิฟต์มหาวิทยาลัย</t>
  </si>
  <si>
    <t>2. โครงการระบบบริหารจัดการข้อมูลการลาของบุคลากร มหาวิทยาลัยราชภัฏสกลนคร</t>
  </si>
  <si>
    <t>3. โครงการนำเข้าข้อมูลระบบจ่ายตรงเงินเดือนข้าราชการและค่าจ้างลูกจ้างประจำ (ฐานกรมบัญชีกลาง)</t>
  </si>
  <si>
    <t>4. โครงการจัดทำประมวลกฎหมายและฐานข้อมูลทางกฎหมาย ระเบียบ ข้อบังคับ ประกาศ 
    ของมหาวิทยาลัยราชภัฏสกลนคร</t>
  </si>
  <si>
    <t>6. โครงการประชุมเชิงปฏิบัติการ เรื่อง การจัดทำเส้นทางความก้าวหน้าในอาชีพของบุคลากรสายสนับสนุน
    วิชาการและบุคลากรสายวิชาการ (Career Path)</t>
  </si>
  <si>
    <t>7. โครงการพัฒนาผู้บริหารทุกระดับ</t>
  </si>
  <si>
    <t xml:space="preserve">   โครงการชุดครุภัณฑ์ศูนย์วิจัยเทอร์โมอิเล็กทริกส์</t>
  </si>
  <si>
    <t xml:space="preserve">   โครงการชุดครุภัณฑ์ประกอบอาคารพลศึกษาเอนกประสงค์และศูนย์กีฬาในร่ม</t>
  </si>
  <si>
    <t xml:space="preserve">    โครงการชุดครุภัณฑ์ปฏิบัติการวิศวกรรมและเทคโนโลยีอุตสาหกรรม</t>
  </si>
  <si>
    <t xml:space="preserve">    โครงการชุดครุภัณฑ์ประกอบการเรียนการสอนและปฏิบัติการวิทยาศาสตร์สิ่งแวดล้อม</t>
  </si>
  <si>
    <t xml:space="preserve">    โครงการชุดครุภัณฑ์ปฏิบัติการเวชกรรมไทยและผดุงครรภ์ไทย สาขาวิชาวิทยาศาสตร์สุขภาพ</t>
  </si>
  <si>
    <t>1. ค่าปรับปรุงอาคารสถาบันภาษาศิลปและวัฒธรรม ตำบลธาตุเชิงชุม อำเ ภอเมือง จังหวัดสกลนคร</t>
  </si>
  <si>
    <t xml:space="preserve">    โครงการค่าปรับปรุงอาคารสถาบันภาษาศิลปและวัฒธรรม 1 งาน</t>
  </si>
  <si>
    <t>2. ค่าปรับปรุงหอประชุมมหาวชิราลงกรณ ตำบลธาตุเชิงชุม อำเภอเมือง จังหวัดสกลนคร</t>
  </si>
  <si>
    <t xml:space="preserve">    โครงการค่าปรับปรุงหอประชุมมหาวชิราลงกรณ</t>
  </si>
  <si>
    <t>3. ค่าปรับปรุงหอประชุม 1 ตำบลธาตุ เชิงชุม อำเภอเมือง จังหวัดสกลนคร</t>
  </si>
  <si>
    <t xml:space="preserve">    โครงการค่าปรับปรุงหอประชุม 1</t>
  </si>
  <si>
    <t xml:space="preserve">   โครงการค่าปรับปรุงอาคารเรียนและโรงเรือนพลาสติก</t>
  </si>
  <si>
    <t xml:space="preserve">   โครงการอาคารเอนกประสงค์</t>
  </si>
  <si>
    <t xml:space="preserve">    โครงการกลุ่มอาคารหอพักนักศึกษาและบุคลากร พร้อมรายการประกอบ</t>
  </si>
  <si>
    <t>59A33202ควจ02W03</t>
  </si>
  <si>
    <t>59A33202ควจ02W04</t>
  </si>
  <si>
    <t>59A33202ควจ02W05</t>
  </si>
  <si>
    <t>59A33305คคศ23W01</t>
  </si>
  <si>
    <t>59A33305คคศ23W02</t>
  </si>
  <si>
    <t>59A33305คคศ23W03</t>
  </si>
  <si>
    <t>เงินอุดหนุนค่าใช้จ่ายในการให้บริการวิชาการ</t>
  </si>
  <si>
    <t>เงินอุดหนุนการป้องกันปราบปรามการทุจริตและประพฤติมิชอบในภาครัฐ</t>
  </si>
  <si>
    <t>59A33305กกง14W03</t>
  </si>
  <si>
    <t>59A33305กกง14W05</t>
  </si>
  <si>
    <t>59A33305กกง14W04</t>
  </si>
  <si>
    <t>59A33305กกง14W01</t>
  </si>
  <si>
    <t>1. โครงการเงินอุดหนุนโครงการอนุรักษ์พันธุกรรมพืชอันเนื่องมาจากพระราชดำริสมเด็จพระเทพรัตนราชสุดา
    สยามบรมราชกุมารี</t>
  </si>
  <si>
    <t>59A33305กกง04W01</t>
  </si>
  <si>
    <t>1. โครงการเฉลิมพระเกียรติพระบาทสมเด็จพระเจ้าอยู่หัวฯ เฉลิมพระเกียรติสมเด็จพระนางเจ้าสิริกิติ์
    พระบรมราชินีนาถ และเฉลิมพระเกียรติพระบรมวงศานุวงศ์ เนื่องในวาระต่างๆ</t>
  </si>
  <si>
    <t>1. โครงการการผลิตสื่อการเรียนการสอนระดับประถมศึกษา ตามหลักสูตรแกนกลาง</t>
  </si>
  <si>
    <t>2. โครงการพัฒนาศักยภาพครูโรงเรียนตำรวจตระเวนชายแดน</t>
  </si>
  <si>
    <t>3. โครงการพัฒนาประสิทธิภาพการจัดการเรียนการสอนครูโรงเรียนตำรวจตระเวนชายแดน</t>
  </si>
  <si>
    <t>59A66106สวพ02W01</t>
  </si>
  <si>
    <t>59A66106สวพ03W01</t>
  </si>
  <si>
    <t>59A66207สวพ02W01</t>
  </si>
  <si>
    <t>59A66207สวพ03W01</t>
  </si>
  <si>
    <t>59A55109สภศ06W02</t>
  </si>
  <si>
    <t>59A55109สภศ06W03</t>
  </si>
  <si>
    <t>59A55109สภศ06W04</t>
  </si>
  <si>
    <t>59A55109สภศ07W01</t>
  </si>
  <si>
    <t>59A55109สภศ06W01</t>
  </si>
  <si>
    <t>59A55109สภศ06W05</t>
  </si>
  <si>
    <t>59A55109สภศ06W06</t>
  </si>
  <si>
    <t>5911210-5911231</t>
  </si>
  <si>
    <t xml:space="preserve">  2. โครงการเงินเดือนข้าราชการ ลูกจ้างประจำ พนักงานราชการ และค่าตอบแทนข้าราชการลูกจ้างประจำ 
     ค่าสาธารณูปโภค ค่าใช้จ่ายเงินอุดหนุนพนักงานมหาวิทยาลัย (ด้านสังคมศาสตร์)</t>
  </si>
  <si>
    <t>59A33204กกง14W12</t>
  </si>
  <si>
    <t>เงินอุดหนุนโครงการอนุรักษ์พันธุกรรมพืชอันเนื่องมาจากพระราชดำริ โครงการเฉลิมพระเกียรติสมเด็จพระเทพ
รัตนราชสุดาฯสยามบรมราชกุมารีในโอกาสฉลองพระชนมายุ 5 รอบ 2 เมษายน  2558</t>
  </si>
  <si>
    <t>5911310</t>
  </si>
  <si>
    <t>5911320</t>
  </si>
  <si>
    <t>5911410</t>
  </si>
  <si>
    <t>5911420</t>
  </si>
  <si>
    <t>ค่าตอบแทน</t>
  </si>
  <si>
    <t>ค่าใช้สอย</t>
  </si>
  <si>
    <t>ค่าวัสดุ</t>
  </si>
  <si>
    <t>ค่าสาธารณปโภค</t>
  </si>
  <si>
    <t>5911500</t>
  </si>
  <si>
    <t>1. ชุดครุภัณฑ์ประกอบการเรียนการสอนและปฏิบัติการวิทยาศาสตร์สิ่งแวดล้อม ถนนสกลนคร - อุดรธานี 
    จังหวัดสกลนคร</t>
  </si>
  <si>
    <t>งานคลัง</t>
  </si>
  <si>
    <t>งานพัสดุ</t>
  </si>
  <si>
    <t>งานบริหารทั่วไป</t>
  </si>
  <si>
    <t>หน่วยรักษาความปลอดภัย</t>
  </si>
  <si>
    <t>งานอาคาร สถานที่ และยานพาหนะ</t>
  </si>
  <si>
    <t>ศูนย์ DSS</t>
  </si>
  <si>
    <t>งานบริหารบุคคลและนิติการ</t>
  </si>
  <si>
    <t>เงินอุดหนุนโครงการส่งเสริม สนับสนุนและพัฒนาการใช้เทคโนโลยีสารสนเทศเพื่อยกระดับคุณภาพการศึกษา</t>
  </si>
  <si>
    <t>59A55109สภศ06W07</t>
  </si>
  <si>
    <t>59A55109สภศ06W08</t>
  </si>
  <si>
    <t>เงินอุดหนุนสำหรับโครงการปฏิรูปหลักสูตร สื่อและการจัดการเรียนการสอนเพื่อยกระดับคุณภาพการศึกษา</t>
  </si>
  <si>
    <t>59A22110กกง14W01</t>
  </si>
  <si>
    <t>59A55109กกง14W01</t>
  </si>
  <si>
    <t>59A55108กกง14W01</t>
  </si>
  <si>
    <t>1. โครงการจัดซื้อวัสดุอุปกรณ์สำหรับซ่อมแซมคอมพิวเตอร์ห้องปฎิบัติการทางภาษา 1129</t>
  </si>
  <si>
    <t>2. โครงการอบรมภาษาอังกฤษสำหรับบุคลากรภายในสู่อาเซียน</t>
  </si>
  <si>
    <t>3. โครงการอบรมและจัดสอบ IELTS</t>
  </si>
  <si>
    <t>4. โครงการพัฒนาสมรรถนะภาษาอังกฤษของนักศึกษา</t>
  </si>
  <si>
    <t>5. โครงการอบรมภาษาลาวเพื่อการสื่อสารสำหรับนักศึกษาชั้นปีที่ 1</t>
  </si>
  <si>
    <t>6. โครงการจัดหาหนังสือ สื่อการเรียนการสอนภาษาต่างประเทศ</t>
  </si>
  <si>
    <t>7. โครงการบริหารสำนักงานงานศึกษาและฝึกอบรมทางภาษา</t>
  </si>
  <si>
    <t>8. โครงการจัดทำแผ่นพับข้อมูลสารสนเทศของงานศึกษาและฝึกอบรมทางภาษา</t>
  </si>
  <si>
    <t>9. โครงการพัฒนาศูนย์ภาษาสู่ Language Park (ศูนย์จีน ศูนย์ลาว ศูนย์เวียดนาม)</t>
  </si>
  <si>
    <t>10. โครงการอบรมและจัดสอบภาษาจีนเพื่อวัดระดับความรู้ HSK</t>
  </si>
  <si>
    <t>11. โครงการอบรมผู้ประสานงานชาวต่างชาติ</t>
  </si>
  <si>
    <t>12. โครงการจัดทำแผ่นพับประชาสัมพันธ์มหาวิทยาลัยสี่ภาษา อังกฤษ เวียดนาม ลาว และจีน</t>
  </si>
  <si>
    <t>1. โครงการเวียนเทียนไหว้พระวันอาสาฬหบูชา</t>
  </si>
  <si>
    <t>2. โครงการสืบสานประเพณีวันเข้าพรรษา</t>
  </si>
  <si>
    <t>3. โครงการสืบสานประเพณีสงกรานต์และวันผู้สูงอายุ</t>
  </si>
  <si>
    <t>4. โครงการสัปดาห์วันวิสาขบูชา</t>
  </si>
  <si>
    <t>5.โครงการสืบสานประเพณีออกพรรษาแห่ปราสาทผึ้ง</t>
  </si>
  <si>
    <t>6. โครงการค่ายภาษาและศิลปะสำหรับเด็ก</t>
  </si>
  <si>
    <t>7. โครงการนมัสการองค์พระธาตุเชิงชุมและหลวงพ่อองค์แสน</t>
  </si>
  <si>
    <t>8. โครงการลอยพระประทีปพระราชทาน สิบสองเพ็งไทสกล</t>
  </si>
  <si>
    <t>9. โครงการมาฆบูชาเสวนา</t>
  </si>
  <si>
    <t xml:space="preserve"> โครงการเงินอุดหนุนโครงการผลิตและพัฒนาบุคลากรให้สอดคล้องกับความต้องการของประเทศ</t>
  </si>
  <si>
    <t xml:space="preserve">  โครงการชุดครุภัณฑ์ห้องเรียนคุณภาพคณะวิทยาการจัดการ</t>
  </si>
  <si>
    <t xml:space="preserve">    โครงการจัดซื้อครุภัณฑ์ประจำห้องเรียน คณะครุศาสตร์</t>
  </si>
  <si>
    <t xml:space="preserve">  โครงการจัดหาครุภัณฑ์ประกอบอาคารสุนทรีย์และดนตรี สาขาวิชาดนตรี</t>
  </si>
  <si>
    <t xml:space="preserve">   โครงการเพิ่มประสิทธิภาพการใช้อินเทอร์เน็ตมหาวิทยาลัย</t>
  </si>
  <si>
    <t xml:space="preserve">  โครงการการสนับสนุนการพัฒนาศูนย์วิจัยเพื่อพัฒนาท้องถิ่นอีสานตอนบน</t>
  </si>
  <si>
    <t xml:space="preserve"> ชุดครุภัณฑ์ศูนย์เทอร์โมอิเล็กทริกส์ ตำบลธาตุเชิงชุม อำเภอเมือง จังหวัดสกลนคร</t>
  </si>
  <si>
    <t xml:space="preserve">   โครงการการให้ทุนสนับสนุนการวิจัยเพื่อพัฒนาองค์ความรู้ของบุคลากรมหาวิทยาลัยราชภัฏสกลนคร</t>
  </si>
  <si>
    <t xml:space="preserve">   โครงการจัดทำวารสารมหาวิทยาลัยราชภัฏสกลนคร</t>
  </si>
  <si>
    <t xml:space="preserve">  โครงการจัดทำบทคัดย่องานวิจัยนักศึกษา และจดหมายข่าวสถาบันวิจัยและพัฒนา</t>
  </si>
  <si>
    <t xml:space="preserve">   โครงการการให้ทุนสนับสนุนการวิจัยเพื่อถ่ายทอดเทคโนโลยีของบุคลากรมหาวิทยาลัยราชภัฏสกลนคร</t>
  </si>
  <si>
    <t xml:space="preserve">   โครงการพัฒนาสื่อการสอนและสื่อการเรียนรู้ด้วยตนเอง</t>
  </si>
  <si>
    <t xml:space="preserve">    โครงการพัฒนาการจัดการเรียนการสอนที่มุ่งเน้นคุณธรรมนำความรู้ (ด้านสังคมศาสตร์)</t>
  </si>
  <si>
    <t xml:space="preserve">   โครงการเงินอุดหนุนการพัฒนาหลักสูตร</t>
  </si>
  <si>
    <t>1. โครงการประชุมเชิงปฏิบัติการ เรื่องก้าวสู่ความเป็นอาจารย์มืออาชีพ</t>
  </si>
  <si>
    <t>2. โครงการอบรมเชิงปฏิบัติการการปฐมนิเทศอาจารย์ใหม่</t>
  </si>
  <si>
    <t>1. โครงการเข้าร่วมชี้แจงงบประมาณรายจ่ายประจำปี 2560 งบประมาณแผ่นดิน ต่อคณะอนุกรรมการด้าน
     การศึกษาและคณะกรรมาธิการวิสามัญ</t>
  </si>
  <si>
    <t>2. โครงการสัมมนาคณะกรรมการสภามหาวิทยาลัยคณะกรรมการสภาวิชาการ คณะกรรมการส่งเสริมกิจกรรม
    มหาวิทยาลัย และคณะกรรมการบริหารของมหาวิทยาลัยราชภัฏสกลนคร</t>
  </si>
  <si>
    <t>3. โครงการการจัดทำแผนวิเคราะห์งบลงทุนปีงบประมาณ พ.ศ. 2560 - 2564</t>
  </si>
  <si>
    <t>1. โครงการพัฒนางานตามคำรับรองปฏิบัติราชการ ประจำปีงบประมาณ พ.ศ. 2559</t>
  </si>
  <si>
    <t>2. โครงการจัดทำค่าใช้จ่ายต่อหน่วยผลผลิตของกรมบัญชีกลางและจัดทำแผนเพิ่มประสิทธิภาพการดำเนินงาน</t>
  </si>
  <si>
    <t>3. โครงการฝึกอบรมเชิงปฏิบัติการ เรื่อง การวิเคราะห์ค่างานและประเมินค่างานของกองนโยบายและแผน</t>
  </si>
  <si>
    <t>1. โครงการแลกเปลี่ยนเรียนรู้การประกันคุณภาพการศึกษาของหลักสูตรและหน่วยงานภายใน</t>
  </si>
  <si>
    <t>2. โครงการบริหารจัดการสำนักงานงานประกันคุณภาพการศึกษา</t>
  </si>
  <si>
    <t xml:space="preserve">  โครงการเตรียมความพร้อมสู่ประชาคมอาเซียน (งบกลาง)</t>
  </si>
  <si>
    <t xml:space="preserve">  โครงการพัฒนาศักยภาพบุคลากรด้านการท่องเที่ยว</t>
  </si>
  <si>
    <t xml:space="preserve">   โครงการเงินเดือนข้าราชการ ลูกจ้างประจำ พนักงานราชการ และค่าตอบแทนข้าราชการลูกจ้างประจำ 
   ค่าสาธารณูปโภค ค่าใช้จ่ายเงินอุดหนุนพนักงานมหาวิทยาลัย (ด้านวิทยาศาสตร์และเทคโนโลยี)</t>
  </si>
  <si>
    <t xml:space="preserve">    โครงการเงินอุดหนุนค่าใช้จ่ายในการพัฒนาสื่อการสอนและสื่อการเรียนรู้ ด้วยตนเอง
    (ด้านวิทยาศาสตร์และเทคโนโลยี)</t>
  </si>
  <si>
    <t xml:space="preserve">  โครงการค่าใช้จ่ายในการพัฒนาศูนย์วิทยบริการ (ด้านวิทยาศาสตร์และเทคโนโลยี)</t>
  </si>
  <si>
    <t xml:space="preserve">  โครงการค่าใช้จ่ายในการประกันคุณภาพการศึกษา (ด้านวิทยาศาสตร์และเทคโนโลยี)</t>
  </si>
  <si>
    <t xml:space="preserve">   โครงการค่าใช้จ่ายในการพัฒนาการเรียนการสอนวิทยาศาสตร์และวิทยาศาสตร์ประยุกต์ 
   (ด้านวิทยาศาสตร์และเทคโนโลยี)</t>
  </si>
  <si>
    <t xml:space="preserve">  โครงการเงินอุดหนุนค่าใช้จ่ายในการพัฒนา สื่อการสอนและสื่อการเรียนรู้ ด้วยตนเอง(ด้านสังคมศาสตร์)</t>
  </si>
  <si>
    <t xml:space="preserve"> โครงการค่าปรับปรุงอาคารคณะวิทยาการจัดการ</t>
  </si>
  <si>
    <t xml:space="preserve"> โครงการอาคารเรียนรวม</t>
  </si>
  <si>
    <t xml:space="preserve"> โครงการศูนย์กีฬาพร้อมสิ่งก่อสร้างประกอบ</t>
  </si>
  <si>
    <t xml:space="preserve">  โครงการพัฒนาศักยภาพและพัฒนาคุณภาพชีวิตอาจารย์และบุคลากรการศึกษา</t>
  </si>
  <si>
    <t xml:space="preserve">  โครงการค่าใช้จ่ายในการพัฒนาศูนย์วิทยบริการ (ด้านสังคมศาสตร์)</t>
  </si>
  <si>
    <t xml:space="preserve">  โครงการค่าใช้จ่ายในการประกันคุณภาพการศึกษา (ด้านสังคมศาสตร์)</t>
  </si>
  <si>
    <t xml:space="preserve">  โครงการค่าใช้จ่ายในการพัฒนาการเรียนการสอนวิทยาศาสตร์และวิทยาศาสตร์ประยุกต์ (ด้านสังคมศาสตร์)</t>
  </si>
  <si>
    <t xml:space="preserve">  โครงการเงินอุดหนุนสำหรับโครงการบริการวิชาการ (งบกลาง)</t>
  </si>
  <si>
    <t xml:space="preserve">  โครงการการป้องกันปราบปรามการทุจริตและประพฤติมิชอบในภาครัฐ</t>
  </si>
  <si>
    <t xml:space="preserve">   โครงการค่าใช้จ่ายในการจัดการศึกษาเพื่อพัฒนาวิชาชีพครู</t>
  </si>
  <si>
    <t xml:space="preserve">  โครงการเงินอุดหนุนการสืบสานศิลปวัฒนธรรม</t>
  </si>
  <si>
    <t xml:space="preserve">   โครงการเงินอุดหนุนสำหรับการอนุรักษ์วัฒธรรมท้องถิ่น</t>
  </si>
  <si>
    <t xml:space="preserve">    โครงการค่าใช้จ่ายในการสร้างความร่วมมือทางด้านวิชาการ (ด้านสังคมศาสตร์)</t>
  </si>
  <si>
    <t>แผนงาน / กิจกรรมหลัก /ผลผลิต คำอธิบายรายการ / โครงการ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</si>
  <si>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6 ตุลาคม  2558)</t>
  </si>
  <si>
    <t>กิจกรรมหลัก : จัดการเรียนการสอนด้านวิทยาศาสตร์และเทคโนโลยี ( 201554700K3937)</t>
  </si>
  <si>
    <t>ผู้สำเร็จการศึกษาด้านวิทยาศาสตร์และเทคโนโลยี (2015504001)</t>
  </si>
  <si>
    <t xml:space="preserve"> แผนงาน : ขยายโอกาสและพัฒนาคุณภาพการศึกษา</t>
  </si>
  <si>
    <t>กิจกรรมหลัก : ผลิต พัฒนาเสริมสร้างคุณภาพชีวิตครู คณาจารย์และบุคลากรทางการศึกษา 
                   ( 201554700K3940)</t>
  </si>
  <si>
    <t>กิจกรรมหลัก : จัดการเรียนการสอนด้านวิทยาศาสตร์และเทคโนโลยี (201554700K3937)</t>
  </si>
  <si>
    <t>ผลผลิต : ผู้สำเร็จการศึกษาด้านวิทยาศาสตร์และเทคโนโลยี (2015504001)</t>
  </si>
  <si>
    <t>ผลผลิต : ผู้สำเร็จการศึกษาด้านสังคมศาสตร์  (2015504002)</t>
  </si>
  <si>
    <t xml:space="preserve">   ชุดครุภัณฑ์ห้องเรียนคุณภาพคณะวิทยาศาสตร์และเทคโนโลยี ตำบลธาต ุเชิงชุม อำเภอเมือง 
   จังหวัดสกลนคร</t>
  </si>
  <si>
    <t>2. ชุดครุภัณฑ์ปฏิบัติการเวชกรรมไทยและผดุงครรภ์ไทย สาขาวิชาวิทยา ศาสตร์สุขภาพ ถนนสกลนคร
    -  อุดรธานี จังหวัดสกลนคร</t>
  </si>
  <si>
    <t>2015504001120000</t>
  </si>
  <si>
    <t xml:space="preserve">   โครงการชุดครุภัณฑ์ปฏิบัติการวิทยาศาสตร์ทางด้านการประมง</t>
  </si>
  <si>
    <t xml:space="preserve">  ค่าปรับปรุงอาคารเรียนและโรงเรือนพลาสติก ตำบลธาตุเชิงชุม อำเภอเมือง จังหวัดสกลนคร</t>
  </si>
  <si>
    <t>กิจกรรมหลัก : จัดการเรียนการสอนด้านด้านสังคมศาสตร์  (201554700K3938)</t>
  </si>
  <si>
    <t>กิจกรรมหลัก : จัดการเรียนการสอนด้านสังคมศาสตร์  (201554700K3938)</t>
  </si>
  <si>
    <t xml:space="preserve">  ชุดครุภัณฑ์ห้องเรียนคุณภาพคณะวิทยาการจัดการ ตำบลธาตุเชิงชุม อำเภอเมือง จังหวัดสกลนคร</t>
  </si>
  <si>
    <t xml:space="preserve">   ชุดครุภัณฑ์ห้องเรียนคุณภาพคณะครุศาสตร์ ตำบลธาตุเชิงชุม อำเภอ เมือง จังหวัดสกลนคร</t>
  </si>
  <si>
    <t>กิจกรรมหลัก : เผยแพร่ความรู้และบริการวิชาการ  (201554700K3942)</t>
  </si>
  <si>
    <t>กิจกรรมหลัก : โครงการพัฒนาศักยภาพบุคลากรด้านการท่องเที่ยว (201554700K3945)</t>
  </si>
  <si>
    <t xml:space="preserve">   ระบบเพิ่มความเร็วและลดปริมาณการใช้งานช่องสัญญาณอินเตอร์เน็ต ถนนสกลนคร - อุดรธานี 
   จังหวัดสกลนคร</t>
  </si>
  <si>
    <t>กิจกรรมหลัก : สนับสนุนส่งเสริมพัฒนาการใช้เทคโนโลยีสารสนเทศ  (201554700K3941)</t>
  </si>
  <si>
    <t>กิจกรรมหลัก : โครงการเตรียมความพร้อมสู่ประชาคมอาเซียน (201554700K3949)</t>
  </si>
  <si>
    <t>กิจกรรมหลัก : จัดการเรียนการสอนด้านสังคมศาสตร์ (201554700K3938)</t>
  </si>
  <si>
    <t>กิจกรรมหลัก : ส่งเสริมการทำนุบำรุงศิลปวัฒนธรรม</t>
  </si>
  <si>
    <t xml:space="preserve"> ผลผลิต : ผลงานการทำนุบำรุงศิลปวัฒนธรรม</t>
  </si>
  <si>
    <t>20155050045</t>
  </si>
  <si>
    <t>กิจกรรมหลัก : จัดการเรียนการสอนด้านวิทยาศาสตร์และเทคโนโลยี  (201554700K3937)</t>
  </si>
  <si>
    <t>กิจกรรมหลัก : ดำเนินการวิจัยเพื่อพัฒนาองค์ความรู้  (201554700K3946)</t>
  </si>
  <si>
    <t>หมายเหตุ  ** แหล่งของเงินจะแบ่งตามงบประมาณรายจ่าย ดังนี้</t>
  </si>
  <si>
    <t>กิจกรรมหลัก : ดำเนินการวิจัยและถ่ายทอดเทคโนโลยี (201554700K3947)</t>
  </si>
  <si>
    <t xml:space="preserve">   โครงการการให้ทุนสนับสนุนการวิจัยเพื่อเพื่อพัฒนาชุมชนและท้องถิ่น</t>
  </si>
  <si>
    <t>กิจกรรมหลัก : ปฏิรูปหลักสูตร สื่อและการจัดการเรียนการสอนเพื่อยกระดับคุณภาพการศึกษา  (201554700K3939)</t>
  </si>
  <si>
    <t>กิจกรรมหลัก : จัดการเรียนการสอนด้านสังคมศาสตร์ (201554700K3937)</t>
  </si>
  <si>
    <t>กิจกรรมหลัก : เผยแพร่ความรู้และบริการวิชาการ (201554700K3942)</t>
  </si>
  <si>
    <t xml:space="preserve">    ชุดครุภัณฑ์ปฏิบัติการวิศวกรรมและเทคโนโลยีอุตสาหกรรม ถนนสกลนคร - อุดรธานี อำเภอเมือง 
    จังหวัดสกลนคร</t>
  </si>
  <si>
    <t>1. โครงการเงินเดือนข้าราชการ ลูกจ้างประจำ พนักงานราชการ และค่าตอบแทนข้าราชการลูกจ้างประจำ 
    ค่าสาธารณูปโภค ค่าใช้จ่ายเงินอุดหนุนพนักงานมหาวิทยาลัย (ด้านสังคมศาสตร์)</t>
  </si>
  <si>
    <t>1. โครงการเงินเดือนข้าราชการ ลูกจ้างประจำ พนักงานราชการ และค่าตอบแทนข้าราชการลูกจ้างประจำ 
   ค่าสาธารณูปโภค ค่าใช้จ่ายเงินอุดหนุนพนักงานมหาวิทยาลัย (ด้านสังคมศาสตร์)</t>
  </si>
  <si>
    <t xml:space="preserve">  โครงการค่าปรับปรุงหอพักนักศึกษา</t>
  </si>
  <si>
    <t>4. อาคารเอนกประสงค์ ถนนสกลนคร - อุดรธานี อำเภอเมือง จังหวัดสกลนคร</t>
  </si>
  <si>
    <t>5. กลุ่มอาคารหอพักนักศึกษาและบุคลากร พร้อมรายการประกอบ ถนนสกลนคร - อุดรธานี 
    อำเภอเมือง จังหวัดสกลนคร</t>
  </si>
  <si>
    <t>59A33103กกง03W02</t>
  </si>
  <si>
    <t>59A33204กกง03W01</t>
  </si>
  <si>
    <t>59A33101กกง05W01</t>
  </si>
  <si>
    <t>59A33103กกง05W03</t>
  </si>
  <si>
    <t>59A33103กกง05W04</t>
  </si>
  <si>
    <t>59A33103กกง05W05</t>
  </si>
  <si>
    <t>59A33103กกง05W06</t>
  </si>
  <si>
    <t>59A33103กกง05W07</t>
  </si>
  <si>
    <t>59A33204กกง05W02</t>
  </si>
  <si>
    <t>59A33204กกง05W03</t>
  </si>
  <si>
    <t>59A33204กกง05W04</t>
  </si>
  <si>
    <t>59A33204กกง05W05</t>
  </si>
  <si>
    <t>5. โครงการศึกษาดูงานเพื่อเพิ่มพูนวิสัยทัศน์ประสิทธิภาพการทำงานของบุคลากรกองกลาง งานบริหารทั่วไป</t>
  </si>
  <si>
    <t>6. โครงการฝึกอบรมทบทวนประจำปีหน่วยรักษาความปลอดภัย</t>
  </si>
  <si>
    <t>7. โครงการฝึกซ้อมแผนการป้องกันอัคคีภัยในอาคารสูง</t>
  </si>
  <si>
    <t>8. โครงการแผนป้องกันและบรรเทาภัยพิบัติ</t>
  </si>
  <si>
    <t>9. โครงการศึกษาดูงานการออกแบบภูมิสถาปัตย์</t>
  </si>
  <si>
    <t>11. โครงการจ้างเหมาทำความสะอาด จำนวน 4 หลัง</t>
  </si>
  <si>
    <t xml:space="preserve">    โครงการเงินเดือนข้าราชการ ลูกจ้างประจำ พนักงานราชการ และค่าตอบแทนข้าราชการลูกจ้างประจำ 
    ค่าสาธารณูปโภค ค่าใช้จ่ายเงินอุดหนุนพนักงานมหาวิทยาลัย (ด้านวิทยาศาสตร์และเทคโนโลยี)</t>
  </si>
  <si>
    <t>10. โครงการอบรมภาษามือสำหรับเพื่อนร่วมชั้นเรียนนักศึกษาหูหนวก ปีการศึกษา 2559</t>
  </si>
  <si>
    <t>ผลผลิต : ผู้สำเร็จการศึกษาด้านวิทยาศาสตร์และเทคโนโลยี  (2015504001)</t>
  </si>
  <si>
    <t>ผลผลิต : ผู้สำเร็จการศึกษาด้านสังคมศาสตร์  (2015504001)</t>
  </si>
  <si>
    <t>กิจกรรมหลัก : การสนับสนุนค่าใช้จ่ายในการจัดการศึกษาขั้นพื้นฐาน (201554700K3948)</t>
  </si>
  <si>
    <t>กิจกรรมหลัก : โครงการเตรียมความพร้อมสู่ประชาคมอาเซียน  (201554700K3949)</t>
  </si>
  <si>
    <t>กิจกรรมหลัก : โครงการพัฒนาศักยภาพบุคลากรด้านการท่องเที่ยว  (201554700K3945)</t>
  </si>
  <si>
    <t>โครงการพัฒนาศักยภาพบุคลากรด้านการท่องเที่ยว  (2015512005)</t>
  </si>
  <si>
    <t>ผลผลิต : ผู้สำเร็จการศึกษาด้านสังคมศาสตร์ (2015504002)</t>
  </si>
  <si>
    <t>ผลผลิต : ผลงานการให้บริการวิชาการ (2015504003)</t>
  </si>
  <si>
    <t>ผลผลิต : ผลงานทำนุบำรุงศิลป วัฒนธรรม</t>
  </si>
  <si>
    <t>กิจกรรมหลัก : สืบสานและอนุรักษ์ศิลปวัฒนธรรม</t>
  </si>
  <si>
    <t>59A33305กกง14W06</t>
  </si>
  <si>
    <t xml:space="preserve">   ชุดครุภัณฑ์ปฏิบัติการวิศวกรรมและเทคโนโลยีอุตสาหกรรม ถนนสกลนค ร - อุดรธานี อำเภอเมือง 
   จังหวัดสกลนคร</t>
  </si>
  <si>
    <t xml:space="preserve">     โครงการสนับสนุนค่าใช้จ่ายในการจัดการศึกษาตั้งแต่ระดับอนุบาลจนจบการศึกษา ขั้นพื้นฐาน</t>
  </si>
  <si>
    <t xml:space="preserve">  1.  โครงการสนับสนุนค่าใช้จ่ายในการจัดการศึกษาตั้งแต่ระดับอนุบาลจนจบการศึกษาขั้นพื้นฐาน   
       (ค่าจัดการเรียนการสอน)</t>
  </si>
  <si>
    <t xml:space="preserve">  2.  โครงการสนับสนุนค่าใช้จ่ายในการจัดการศึกษาตั้งแต่ระดับอนุบาลจนจบการศึกษาขั้นพื้นฐาน  
       ค่าหนังสือเรียน)</t>
  </si>
  <si>
    <t xml:space="preserve">  3.   โครงการสนับสนุนค่าใช้จ่ายในการจัดการศึกษาตั้งแต่ระดับอนุบาลจนจบการศึกษาขั้นพื้นฐาน  
        (ค่าอุปกรณ์การเรียน)</t>
  </si>
  <si>
    <t xml:space="preserve">   4.  โครงการสนับสนุนค่าใช้จ่ายในการจัดการศึกษาตั้งแต่ระดับอนุบาลจนจบการศึกษาขั้นพื้นฐาน       
        (ค่าเครื่องแบบนักเรียน)</t>
  </si>
  <si>
    <t xml:space="preserve">   5.  โครงการสนับสนุนค่าใช้จ่ายในการจัดการศึกษาตั้งแต่ระดับอนุบาลจนจบการศึกษาขั้นพื้นฐาน       
        (ค่ากิจกรรมพัฒนาคุณภาพผู้เรียน) </t>
  </si>
  <si>
    <t xml:space="preserve">    โครงการพัฒนาการจัดการเรียนการสอนที่มุ่งเน้นคุณธรรมนำความรู้ ( ด้านวิทยาศาสตร์และเทคโนโลยี)
    </t>
  </si>
  <si>
    <t xml:space="preserve">   โครงการเพิ่มประสิทธิภาพการจัดการเรียนการสอนของสำนักส่งเสริมวิชาการและงานทะเบียน</t>
  </si>
  <si>
    <t>59A3322110สภศ12W01</t>
  </si>
  <si>
    <t>36. โครงการปัจฉิมนิเทศนักศึกษาปีการศึกษา 2558</t>
  </si>
  <si>
    <t>5. โครงการพัฒนาบุคลากรมหาวิทยาลัยราชภัฏสกลนคร หลักสูตรปฐมนิเทศบุคลากรสายสนับสนุนและวิชาการยุคใหม่</t>
  </si>
  <si>
    <t>คำอธิบายรายการ / โครงการ</t>
  </si>
  <si>
    <t>คณะวิทยาศาสตร์และเทคโนโลยี</t>
  </si>
  <si>
    <t>2015505004</t>
  </si>
  <si>
    <t>ผลผลิต : ผลงานการให้บริการวิชาการ  (2015504003)</t>
  </si>
  <si>
    <t>กิจกรรมหลัก : สืบสานและอนุรักษ์ศิลปวัฒนธรรม (201554700K3943)</t>
  </si>
  <si>
    <t>ผลผลิต : ผลงานทำนุบำรุงศิลป วัฒนธรรม (2015505004)</t>
  </si>
  <si>
    <t xml:space="preserve"> ผลผลิต : ผู้สำเร็จการศึกษาด้านวิทยาศาสตร์และเทคโนโลยี (2015504001)</t>
  </si>
  <si>
    <t>ผลผลิต : โครงการพัฒนาศักยภาพบุคลากรด้านการท่องเที่ยว (2015512005)</t>
  </si>
  <si>
    <t>ผลผลิต : โครงการเตรียมความพร้อมสู่ประชาคมอาเซียน (2015597004)</t>
  </si>
  <si>
    <t>ผลผลิต : ผลงานวิจัยเพื่อสร้างองค์ความรู้  (2015560005)</t>
  </si>
  <si>
    <t>ผลผลิต : ผลงานวิจัยและถ่ายทอดเทคโนโลยี  (2015560006)</t>
  </si>
  <si>
    <t>ผลผลิต : โครงการสนับสนุนค่าใช้จ่ายในการจัดการศึกษาตั้งแต่ระดับอนุบาล
จนจบการศึกษาขั้นพื้นฐาน  (2015589003)</t>
  </si>
  <si>
    <t>ผลผลิต : โครงการพัฒนาศักยภาพบุคลากรด้านการท่องเที่ยว  (2015512005)</t>
  </si>
  <si>
    <t>ผลผลิต : โครงการเตรียมความพร้อมสู่ประชาคมอาเซียน  (2015597004)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</si>
  <si>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6 ตุลาคม 2558)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</si>
  <si>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ข้อมูล ณ 6 ตุลาคม 2558)</t>
  </si>
  <si>
    <t xml:space="preserve">     โครงการค่าใช้จ่ายเงินอุดหนุนพนักงานมหาวิทยาลัย (ด้านสังคมศาสตร์)</t>
  </si>
  <si>
    <t xml:space="preserve">  ชุดครุภัณฑ์ปฏิบัติการจัดการเรียนการสอนสาขาดนตรี ตำบลธาตุเชิง ชุม อำเภอเมือง จังหวัดสกลนคร</t>
  </si>
  <si>
    <t xml:space="preserve">   ชุดครุภัณฑ์ปฏิบัติการวิทยาศาสตร์ทางด้านการประมง ตำบลธาตุเชิงชุม อำเภอเมือง จังหวัดสกลนคร</t>
  </si>
  <si>
    <t>59A33204สวพ02W01</t>
  </si>
  <si>
    <t>โครงการเทคนิคการเขียนข้อเสนอโครงการวิจัยเพื่อเสนอของบประมาณแผ่นดินและทุนจาก วช.</t>
  </si>
  <si>
    <t>59A11111สภศ01W01</t>
  </si>
  <si>
    <t>2. โครงการเพิ่มประสิทธิภาพเสริมสร้างความรู้ความเข้าใจและฝึกปฏิบัติสำหรับมัคคุเทศก์ท้องถิ่นเพื่อบริการการท่องเที่ยวในเขตเทศบาลนครสกลนคร</t>
  </si>
  <si>
    <t>สถาบันภาษา ศิลปะและวัฒนธรรม</t>
  </si>
  <si>
    <t>59A33204ควท01W01</t>
  </si>
  <si>
    <t>59A33305สวพ02W01</t>
  </si>
  <si>
    <t>59A55108กพน03W01</t>
  </si>
  <si>
    <t>1. โครงการพัฒนาบุคลากรด้านการวิจัย</t>
  </si>
  <si>
    <t>59A33204กพน01W01</t>
  </si>
  <si>
    <t xml:space="preserve"> 2. โครงการสัมมนาเชิงปฏิบัติการ ผู้นำนักศึกษามีจิตสาธารณะอย่างมืออาชีพ ประจำปี พ.ศ. 2559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</si>
  <si>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26 พฤษภาคม  2559)</t>
  </si>
  <si>
    <t>59A11111คมส09W01</t>
  </si>
  <si>
    <t>2. โครงการการส่งเสริมและพัฒนาศักยภาพเครื่องปั้นดินเผาบ้านเชียงเครือเป็นแหล่งท่องเที่ยวเชิงวัฒนธรรม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</si>
  <si>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16 มิถุนายน  2559)</t>
  </si>
  <si>
    <t>59A55108กพน02W01</t>
  </si>
  <si>
    <t>1. โครงการสืบทอดประเพณีการแข่งขันเรือยาว</t>
  </si>
  <si>
    <t>2. โครงการพัฒนานักศึกษาให้มีทักษะชีวิตที่ดีอยู่ได้อย่างมีความสุข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</si>
  <si>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6 กรกฎาคม 2559)</t>
  </si>
  <si>
    <t>คณวิทยาการจัดการ</t>
  </si>
  <si>
    <t xml:space="preserve"> 59A11111ควจ01W01</t>
  </si>
  <si>
    <t>59A11111คมส18W02</t>
  </si>
  <si>
    <t>3. โครงการฝึกอบรมหลักสูตรมัคคุเทศก์เฉพาะ (ต่างประเทศ - เฉพาะพื้นที่) รุ่นที่ 3 จังหวัดสกลนคร</t>
  </si>
  <si>
    <t>1. โครงการอบรมเชิงปฏิบัติการ เรื่อง การพัฒนาผลิตภัณฑ์จากผักตบชวาหนองหาร จังหวัดสกลนคร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</si>
  <si>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11 กรกฏาคม  2559)</t>
  </si>
  <si>
    <t>59A33204ควท01W02</t>
  </si>
  <si>
    <t>1. โครงการความร่วมมือการดำเนินการศูนย์การเรียนรู้วิทยาศาสตร์ร่วมกับองค์การพิพิธภัณฑ์วิทยาศาสตร์แห่งชาติ</t>
  </si>
  <si>
    <t>2. โครงการความร่วมมือกับองค์การพิพิธภัณฑ์วิทยาศาสตร์แห่งชาติ การอบรมเชิงปฏิบัติการการเรียนรู้
    วิทยาศาสตร์ผ่านกิจกรรมจรวดขวดน้ำ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</si>
  <si>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14 กรกฏาคม  2559)</t>
  </si>
  <si>
    <t>แผนงาน : บูรณาการพัฒนาเศรษฐกิจดิจิทัล</t>
  </si>
  <si>
    <t>2015516014</t>
  </si>
  <si>
    <t>โครงการพัฒนาเศรษฐกิจดิจิทัล  (2015516014)</t>
  </si>
  <si>
    <t>2015516014700001</t>
  </si>
  <si>
    <t>ครุภัณฑ์ที่มีราคาต่อหน่วยตั้งแต่ 1 ล้านบาทขึ้นไป</t>
  </si>
  <si>
    <t>รายการครุภัณฑ์</t>
  </si>
  <si>
    <t>2015526002700001</t>
  </si>
  <si>
    <t>ค่าใช้จ่ายสำหรับโครงการบริการวิชาการ</t>
  </si>
  <si>
    <t>ค่าใช้จ่ายโครงการอนุรักษ์พันธุกรรมพืชอันเนื่องมาจากพระราชดำริ โครงการเฉลิมพระเกียรติสมเด็จพระเทพรัตนราชสุดาฯสยามบรมราชกุมารีในโอกาสฉลองพระชนมายุ 5 รอบ 2 เมษายน  2558</t>
  </si>
  <si>
    <t>2015526003700003</t>
  </si>
  <si>
    <t>แผนงาน : พื้นฐานด้านการพัฒนาและเสริมสร้างศักยภาพคน</t>
  </si>
  <si>
    <t>แผนงาน  : พื้นฐานด้านการพัฒนาและเสริมสร้างศักยภาพคน</t>
  </si>
  <si>
    <t>ค่าใช้จ่ายโครงการการอนุรักษ์วัฒนธรรมท้องถิ่นและโครงการทำนุบำรุงศิลปวัฒนธรรม</t>
  </si>
  <si>
    <t>คณะวิทยาศาสตร์และเทคโนลยี</t>
  </si>
  <si>
    <t>รหัสกิจกรรมหลักของ
ปีงบประมาณ 2561
14 หลัก</t>
  </si>
  <si>
    <t>รหัสงบประมาณ
ปี 2561</t>
  </si>
  <si>
    <t>201554700M3924</t>
  </si>
  <si>
    <t>กิจกรรมหลัก : โครงการการพัฒนาเศรษฐกิจดิจิทัล  (201554700M3924)</t>
  </si>
  <si>
    <t>2015516014700002</t>
  </si>
  <si>
    <t>ค่าใช้จ่ายโครงการพัฒนาศักยภาพของชุมชนในการเข้าถึงเทคโนโลยีสารสนเทศ</t>
  </si>
  <si>
    <t>ค่าใช้จ่ายโครงการส่งเสริมความรู้และทักษะด้านเทคโนโลยีดิจิทัล สำหรับบุคลากรภาครัฐนักศึกษาประชาชนในจังหวัดสกลนครเพื่อรองรับประเทศไทย 4.0</t>
  </si>
  <si>
    <t>61A22102ควท08W01</t>
  </si>
  <si>
    <t>โครงการพัฒนาศักยภาพของชุมชนในการเข้าถึงเทคโนโลยีสารสนเทศ</t>
  </si>
  <si>
    <t>61A22102ควท08W02</t>
  </si>
  <si>
    <t>แผนงาน  : บูรณาการส่งเสริมสร้างความเข้มแข็งและยั่งยืนให้กับเศษฐกิจภายในประเทศ</t>
  </si>
  <si>
    <t>201554700M3944</t>
  </si>
  <si>
    <t>กิจกรรมหลัก : การพัฒนาภาค และพื้นที่เศรษฐกิจ  (201554700M3944)</t>
  </si>
  <si>
    <t>2015562030</t>
  </si>
  <si>
    <t>โครงการ : โครงการยกระดับผ้าทออีสานสู่สากล  (2015562030)</t>
  </si>
  <si>
    <t>2015562030700001</t>
  </si>
  <si>
    <t>201554700M3935</t>
  </si>
  <si>
    <t>2015534001</t>
  </si>
  <si>
    <t>ผลผลิต : ผู้สำเร็จการศึกษาด้านวิทยาศาสตร์และเทคโนโลยี  (2015534001)</t>
  </si>
  <si>
    <t>กิจกรรมหลัก : จัดการเรียนการสอนด้านวิทยาศาสตร์และเทคโนโลยี  (201554700M3935)</t>
  </si>
  <si>
    <t>2015534001000000</t>
  </si>
  <si>
    <t>6111210-6111230</t>
  </si>
  <si>
    <t>22015534001000000</t>
  </si>
  <si>
    <t>2015534001110001</t>
  </si>
  <si>
    <t>2015534001110000</t>
  </si>
  <si>
    <t>2. ชุดครุภัณฑ์ประกอบการเรียนการสอนและงานวิจัยเคมีตำบลธาตุเชิงชุม อำเภอเมืองสกลนคร 
   จังหวัดสกลนคร</t>
  </si>
  <si>
    <t>2015534001110002</t>
  </si>
  <si>
    <t>2015534001110004</t>
  </si>
  <si>
    <t>2015534001110005</t>
  </si>
  <si>
    <t>2015534001120000</t>
  </si>
  <si>
    <t>2015534001120001</t>
  </si>
  <si>
    <t>2015534001120002</t>
  </si>
  <si>
    <t>2015534001120008</t>
  </si>
  <si>
    <t>2015534001120009</t>
  </si>
  <si>
    <t>2015534001120011</t>
  </si>
  <si>
    <t>2015534001120014</t>
  </si>
  <si>
    <t>2015534001120015</t>
  </si>
  <si>
    <t>1. ชุดครุภัณฑ์ห้องปฏิบัติการสาขวิชาคอมพิวเตอร์ ตำบลธาตุเชิงชุม อำเภอเมืองสกลนคร จังหวัดสกลนคร</t>
  </si>
  <si>
    <t>2. ชุดครุภัณฑ์ประกอบการเรียนการสอนและการวิจัยสาขาวิชาวิทยาศาสตร์สิ่งแวดล้อมตำบลธาตุเชิงชุม
    อำเภอเมืองสกลนคร จังหวัดสกลนคร</t>
  </si>
  <si>
    <t>2015534001410000</t>
  </si>
  <si>
    <t>2015534001410005</t>
  </si>
  <si>
    <t>2015534002</t>
  </si>
  <si>
    <t>201554700M3936</t>
  </si>
  <si>
    <t>กิจกรรมหลัก : จัดการเรียนการสอนด้านสังคมศาสตร์  (201554700M3936)</t>
  </si>
  <si>
    <t>ผลผลิต : ผู้สำเร็จการศึกษาด้านสังคมศาสตร์  (2015534002)</t>
  </si>
  <si>
    <t>2015534002700001</t>
  </si>
  <si>
    <t>2015534002700005</t>
  </si>
  <si>
    <t>2015534002700002</t>
  </si>
  <si>
    <t>201554700M3940</t>
  </si>
  <si>
    <t>2015534003</t>
  </si>
  <si>
    <t>กิจกรรมหลัก : เผยแพร่ความรู้และบริการวิชาการ  (201554700M3940)</t>
  </si>
  <si>
    <t>ผลผลิต : ผลงานการให้บริการวิชาการ  (2015534003)</t>
  </si>
  <si>
    <t>201534004</t>
  </si>
  <si>
    <t>ผลผลิต : ผลงานทำนุบำรุงศิลป วัฒนธรรม (201543004)</t>
  </si>
  <si>
    <t>201554700M3943</t>
  </si>
  <si>
    <t>กิจกรรมหลัก : ส่งเสริมการทำนุบำรุงศิลปวัฒนธรรม (201554700M3943)</t>
  </si>
  <si>
    <t>6111210   ค่าตอบแทน                                                             6111310  ครุภัณฑ์</t>
  </si>
  <si>
    <t>6111220   ค่าใช้สอย                                                                6111320 ที่ดิน สิ่งก่อสร้าง</t>
  </si>
  <si>
    <t>6111230    ค่าวัสดุ                                                                  6111410 เงินอุดหนุนทั่วไป</t>
  </si>
  <si>
    <t>6111240    ค่าสาธารณูปโภค                                                      6111420 เงินอุดหนุนเฉพาะกิจ</t>
  </si>
  <si>
    <t xml:space="preserve">                                                                                                6111500  รายจ่ายอื่น</t>
  </si>
  <si>
    <t>61A77110ควท01W01</t>
  </si>
  <si>
    <t>61A77110ควท01W02</t>
  </si>
  <si>
    <t>61A77110ควท01W03</t>
  </si>
  <si>
    <t>61A77110ควท01W04</t>
  </si>
  <si>
    <t>61A77110ควท01W05</t>
  </si>
  <si>
    <t>โครงการปรับปรุงพื้นที่จัดทำโรงจอดรถหลักอาคาร 6 พร้อมหลังคา</t>
  </si>
  <si>
    <t>61A77110ควท02W01</t>
  </si>
  <si>
    <t>61A77110ควท02W02</t>
  </si>
  <si>
    <t>61A77110ควท03W01</t>
  </si>
  <si>
    <t>61A77110ควท03W02</t>
  </si>
  <si>
    <t>61A77110ควท04W01</t>
  </si>
  <si>
    <t>61A77110ควท04W02</t>
  </si>
  <si>
    <t>61A77110ควท04W03</t>
  </si>
  <si>
    <t>61A77110ควท05W01</t>
  </si>
  <si>
    <t>61A77110ควท06W01</t>
  </si>
  <si>
    <t>61A77110ควท06W02</t>
  </si>
  <si>
    <t>61A77110ควท06W03</t>
  </si>
  <si>
    <t>61A77110ควท06W04</t>
  </si>
  <si>
    <t>61A77110ควท06W05</t>
  </si>
  <si>
    <t>61A77110ควท07W01</t>
  </si>
  <si>
    <t>61A77110ควท07W02</t>
  </si>
  <si>
    <t>61A77110ควท07W03</t>
  </si>
  <si>
    <t>61A77110ควท07W04</t>
  </si>
  <si>
    <t>61A77110ควท07W05</t>
  </si>
  <si>
    <t>61A77110ควท08W01</t>
  </si>
  <si>
    <t>61A77110ควท08W02</t>
  </si>
  <si>
    <t>61A77110ควท08W03</t>
  </si>
  <si>
    <t>61A77110ควท08W04</t>
  </si>
  <si>
    <t>61A77110ควท08W05</t>
  </si>
  <si>
    <t>61A77110ควท08W06</t>
  </si>
  <si>
    <t>61A77110ควท08W07</t>
  </si>
  <si>
    <t>61A77110ควท08W08</t>
  </si>
  <si>
    <t>61A77113ควท08W01</t>
  </si>
  <si>
    <t>61A77110ควท12W01</t>
  </si>
  <si>
    <t>61A77110ควท14W01</t>
  </si>
  <si>
    <t>61A77110ควท14W02</t>
  </si>
  <si>
    <t>61A77110ควท14W03</t>
  </si>
  <si>
    <t>61A77110ควท14W04</t>
  </si>
  <si>
    <t>61A77110ควท14W05</t>
  </si>
  <si>
    <t>61A77110ควท14W06</t>
  </si>
  <si>
    <t>61A77110ควท20W01</t>
  </si>
  <si>
    <t>61A77110ควท21W01</t>
  </si>
  <si>
    <t>61A77110ควท06W06</t>
  </si>
  <si>
    <t>โครงการชุดครุภัณฑ์ประกอบการเรียนการสอนและการวิจัยสาขาวิชาวิทยาศาสตร์สิ่งแวดล้อม</t>
  </si>
  <si>
    <t>61A77110ควท08W09</t>
  </si>
  <si>
    <t>โครงการชุดครุภัณฑ์ห้องปฏิบัติการสาขาวิชาคอมพิวเตอร์</t>
  </si>
  <si>
    <t>61A77110ควท08W10</t>
  </si>
  <si>
    <t>โครงการชุดอุปกรณ์ใช้จัดระบบเครือข่ายประกอบการเรียนการสอนเทคโนโลยีสารสนเทศ</t>
  </si>
  <si>
    <t>61A77110ควท14W07</t>
  </si>
  <si>
    <t>โครงการชุดครุภัณฑ์ประกอบอาคารเรียนคณะวิทยาศาสตร์และเทคโนโลยี</t>
  </si>
  <si>
    <t>61A77110ควท14W08</t>
  </si>
  <si>
    <t>โครงการชุดปฐมพยาบาลเบื้องต้นสาขาวิชาวิทยาศาสตร์สุขภาพ</t>
  </si>
  <si>
    <t>61A77110ควท14W09</t>
  </si>
  <si>
    <t>โครงการชุดครุภัณฑ์ประเมินสมรรถภาพและสร้างเสริมสุขภาพ</t>
  </si>
  <si>
    <t>61A77110ควท14W11</t>
  </si>
  <si>
    <t>โครงการชุดครุภัณฑ์หุ่นปฏิบัติการพยาบาลพื้นฐาน</t>
  </si>
  <si>
    <t>โครงการการพัฒนาน้ำด่างและสร้างเครือข่าย OTOP SMEs</t>
  </si>
  <si>
    <t>61A55108ควท01W01</t>
  </si>
  <si>
    <t>61A77110ควท01W06</t>
  </si>
  <si>
    <t>โครงการครุภัณฑ์การศึกษาคณะวิทยาศาสตร์เทคโนโลยี</t>
  </si>
  <si>
    <t>โครงการชุดครุภัณฑ์สำนักงานคณะวิทยาศาสตร์</t>
  </si>
  <si>
    <t> 61A77110ควท14W10</t>
  </si>
  <si>
    <t> โครงการครุภัณฑ์การศึกษาคณะวิทยาศาสตร์เทคโนโลยี</t>
  </si>
  <si>
    <t>  61A77110ควท01W06</t>
  </si>
  <si>
    <t>61A77214ควท01W01</t>
  </si>
  <si>
    <t>โครงการสนับสนุนงานประกันคุณภาพการศึกษาคณะวิทยาศาสตร์และเทคโนโลยี</t>
  </si>
  <si>
    <t>61A77214ควท02W01</t>
  </si>
  <si>
    <t>โครงการพัฒนาห้องสมุดคณะวิทยาศาสตร์และเทคโนโลยี</t>
  </si>
  <si>
    <t>61A77214ควท16W01</t>
  </si>
  <si>
    <t>2015534004700002</t>
  </si>
  <si>
    <t> 61A77421ควท01W01</t>
  </si>
  <si>
    <t>   โครงการสืบสานประเพณีและวัฒนธรรมอันดีงาม คณะวิทยาศาสตร์และเทคโนโลยี</t>
  </si>
  <si>
    <t>61A77312ควท08W01</t>
  </si>
  <si>
    <t>61A77312ควท03W01</t>
  </si>
  <si>
    <t>61A77312ควท06W01 </t>
  </si>
  <si>
    <t> 61A77312ควท16W02 </t>
  </si>
  <si>
    <t> 61A77312ควท16W03</t>
  </si>
  <si>
    <t> 61A77312ควท17W01</t>
  </si>
  <si>
    <t>61A77312ควท02W01 </t>
  </si>
  <si>
    <t> 61A77312ควท07W01</t>
  </si>
  <si>
    <t> 61A77312ควท04W01</t>
  </si>
  <si>
    <t>61A77312ควท16W01</t>
  </si>
  <si>
    <t>3. ชุดปฐมพยาบาลเบื้องต้นสาขาวิชาวิทยาศาสตร์สุขภาพตำบลธาตุเชิงชุม อำเภอเมืองสกลนคร 
    จังหวัดสกลนคร</t>
  </si>
  <si>
    <t>4. ชุดครุภัณฑ์การประเมินสมรรถภาพและสร้างเสริมสุขภาพ ตำบลธาตุเชิงชุมอำเภอเมืองสกลนคร
    จังหวัดสกลนคร</t>
  </si>
  <si>
    <t>5. ชุดครุภัณฑ์ปฏิบัติการวิจัยด้านชีววิทยาขั้นสูง ตำบลธาตุเชิงชุม อำเภอเมืองสกลนครจังหวัดสกลนคร</t>
  </si>
  <si>
    <t>6 . ชุดครุภัณฑ์ห้องปฏิบัติการประดิษฐกรรม ตำบลธาตุเชิงชุม อำเภอเมืองสกลนครจังหวัดสกลนคร</t>
  </si>
  <si>
    <t>1. ค่าปรับปรุงพื้นที่จัดทำโรงจอดรถหลักอาคาร 6 พร้อมหลังคาตำบลธาตุเชิงชุม อำเภอเมืองสกลนคร 
   จังหวัดสกลนคร</t>
  </si>
  <si>
    <t>1. โครงการบริหารจัดการคณะวิทยาศาสตร์และเทคโนโลยี</t>
  </si>
  <si>
    <t>2. โครงการการจัดการความรู้ คณะวิทยาศาสตร์และเทคโนโลยี 2561</t>
  </si>
  <si>
    <t>3. โครงการส่งเสริมและสนับสนุนการดำเนินงานประกันคุณภาพการศึกษา</t>
  </si>
  <si>
    <t>4. โครงการสนับสนุนการจัดการเรียนการสอนด้านวิทยาศาสตร์และเทคโนโลยี</t>
  </si>
  <si>
    <t>5. โครงการสัปดาห์วิทยาศาสตร์แห่งชาติ ประจำปี 2561</t>
  </si>
  <si>
    <t>6. โครงการอบรมเทคนิคการเขียนผลงานทางวิชาการและบทความวิจัย</t>
  </si>
  <si>
    <t>8. โครงการพัฒนาบุคลากรและสนับสนุนการจัดการเรียนการสอนสาขาวิชาฟิสิกส์</t>
  </si>
  <si>
    <t>9. โครงการพัฒนาการเรียนการสอนสาขาวิชาเคมี</t>
  </si>
  <si>
    <t>8. โครงการสนับสนุนกิจกรรมการเรียนการสอนสาขาวิชาเคมี</t>
  </si>
  <si>
    <t>9. โครงการพัฒนานักเคมีสู่อาเซียนในศตวรรษที่ 21</t>
  </si>
  <si>
    <t>10. โครงการพัฒนานักศึกษาและจัดการเรียนการสอนสาขาวิชาชีววิทยา</t>
  </si>
  <si>
    <t>11. โครงการการพัฒนากระบวนการคิด เจริญสติปัญญาเพื่อพัฒนาคุณภาพชีวิตและสิ่งแวดล้อม</t>
  </si>
  <si>
    <t>12. โครงการส่งเสริมและพัฒนาศักยภาพนักศึกษาสาขาวิชาวิทยาศาสตร์สิ่งแวดล้อม</t>
  </si>
  <si>
    <t>13. โครงการนิเทศก์การฝึกประสบการณ์วิชาชีพนักศึกษาสาขาวิทยาศาสตร์สิ่งแวดล้อม</t>
  </si>
  <si>
    <t>14. โครงการสนับสนุนการจัดกิจกรรมการเรียนการสอนสาขาวิชาวิทยาศาสตร์สิ่งแวดล้อม</t>
  </si>
  <si>
    <t>15. โครงการพัฒนาศักยภาพอาจารย์</t>
  </si>
  <si>
    <t>17. โครงการพัฒนาคุณธรรมบุคลากรและนักศึกษาสาขาวิชาคณิตศาสตร์และสถิติ</t>
  </si>
  <si>
    <t>18. โครงการฝึกประสบการณ์วิชาชีพสาขาวิชาคณิตศาสตร์และสถิติ</t>
  </si>
  <si>
    <t>19. โครงการพัฒนาการเรียนการสอนสาขาวิชาคณิตศาสตร์และสถิติ</t>
  </si>
  <si>
    <t>20. โครงการพัฒนาบุคลากรสาขาวิชาคณิตศาสตร์และสถิติ</t>
  </si>
  <si>
    <t>21. โครงการส่งเสริมงานสัปดาห์วันวิทยาศาสตร์</t>
  </si>
  <si>
    <t>22. โครงการ ส่งเสริมและสนับสนุนการดำเนินงานประกันคุณภาพการศึกษา</t>
  </si>
  <si>
    <t>23. โครงการเตรียมความพร้อมด้านทรัพยากรเพื่อพัฒนาการเรียนการสอน</t>
  </si>
  <si>
    <t>24. โครงการเตรียมความพร้อมสอบโครงงานนักศึกษา</t>
  </si>
  <si>
    <t>25. โครงการสนับสนุนการจัดการเรียนการสอนด้านวิทยาศาสตร์ (การฝึกประสบการณ์วิชาชีพ)</t>
  </si>
  <si>
    <t>26. โครงการศึกษาดูงานอบรมสัมมนาเพื่อพัฒนาศักยภาพของนักศึกษาพิการทางการได้ยิน</t>
  </si>
  <si>
    <t>27. โครงการอบรมสัมมนาเพื่อพัฒนาศักยภาพของบุคลากรสาขาวิชาคอมพิวเตอร์</t>
  </si>
  <si>
    <t>28. โครงการ อบรม สัมมนาด้านคอมพิวเตอร์</t>
  </si>
  <si>
    <t>29. โครงการศึกษาดูงานเพื่อพัฒนาศักยภาพของนักศึกษาสาขาวิชาคอมพิวเตอร์</t>
  </si>
  <si>
    <t>30.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</si>
  <si>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31. โครงการทบทวนแผนพัฒนาสาขาวิชาวิทยาศาสตร์สุขภาพและงานประกันคุณภาพหลักสูตร</t>
  </si>
  <si>
    <t>32. โครงการสนับสนุนการเรียนรู้สาขาวิชาวิทยาศาสตร์สุขภาพ</t>
  </si>
  <si>
    <t>33. โครงการพัฒนาศักยภาพนักศึกษาสาธารณสุขในศตวรรษที่ 21</t>
  </si>
  <si>
    <t>34. โครงการพัฒนาบุคลากรสาขาวิชาวิทยาศาสตร์สุขภาพสายวิชาการ</t>
  </si>
  <si>
    <t>35. โครงการสหกิจศึกษา หลักสูตรสาธารณสุขศาสตร์</t>
  </si>
  <si>
    <t>36. โครงการสาธารณสุขสัมพันธ์และศึกษาดูงาน</t>
  </si>
  <si>
    <t>37. โครงการส่งเสริมการจัดการเรียนการสอนสาขาวิชาวิทยาการสารสนเทศและเทคโนโลยี</t>
  </si>
  <si>
    <t>38. โครงการบริหารและจัดการงานในสำนักงาน สาขาวิชาฟิสิกส์ (ป.โท/ป.เอก)</t>
  </si>
  <si>
    <t>61A77312ควท14W01</t>
  </si>
  <si>
    <t>61A77312ควท05W01</t>
  </si>
  <si>
    <t>1. โครงการค่ายบ่มเพาะต้นกล้าทางคอมพิวเตอร์</t>
  </si>
  <si>
    <t>2. โครงการธนาคารวัสดุรีไซเคิลเพื่ออนุรักษ์พลังงาน ทรัพยากรธรรมชาติและสิ่งแวดล้อมอย่างยั่งยืน</t>
  </si>
  <si>
    <t>3. โครงการการส่งเสริมสุขภาพกายใจสู่ผู้สูงวัยแข็งแรง</t>
  </si>
  <si>
    <t>4. โครงการความปลอดภัยในห้องปฏิบัติการ (Laboratory Safety) อาคารศูนย์วิทยาศาสตร์</t>
  </si>
  <si>
    <t>5. โครงการเทคนิคการใช้เครื่องมือวิทยาศาสตร์เพื่อการเรียนและการทำงานวิจัย</t>
  </si>
  <si>
    <t>6. โครงการการพัฒนารูปแบบการแปรูป และผลิตภัณฑ์จากผักตบชวาหนองหาร จังหวัดสกลนคร</t>
  </si>
  <si>
    <t>7. โครงการบริการวิชาการด้านวิทยาศาสตร์และเทคโนโลยีแก่ชุมชนและท้องถิ่น</t>
  </si>
  <si>
    <t>8. โครงการบูรณาการคณิตศาสตร์สู่ชุมชน</t>
  </si>
  <si>
    <t>11. โครงการการใช้เลนส์มิวอาย (MuEye Lens) เพื่อการเรียนรู้วิทยาศาสตร์ในโรงเรียน</t>
  </si>
  <si>
    <t>12. โครงการห้องปฏิบัติการวิทยาศาสตร์เคลื่อนที่</t>
  </si>
  <si>
    <t>7. โครงการพัฒนาบุคลากรและนักศึกษาด้านวิชาการการจัดการเรียนการสอนสาขาวิชาฟิสิกส์ด้วยความ
   ร่วมมือกับเครือข่ายดาราศาสตร์มหาวิทยาลัยราชภัฏ</t>
  </si>
  <si>
    <t>16. โครงการพัฒนาศักยภาพและการเสริมสร้างทักษะการเรียนรู้ในศตวรรษที่ 21 ของนักศึกษาสาขาวิชา
     คณิตศาสตร์และสถิติ</t>
  </si>
  <si>
    <t>โครงการส่งเสริมความรู้และทักษะด้านเทคโนโลยีดิจิทัล สำหรับ พระภิกษุสงฆ์ บุคลากรภาครัฐ 
และประชาชนในจังหวัดสกลนคร เพื่อรองรับประเทศไทย 4.0</t>
  </si>
  <si>
    <t>1. ชุดครุภัณฑ์ห้องเรียนอัจฉริยะ(SMART Classroom) ตำบลธาตุเชิงชุม อำเภอเมืองสกลนคร
   จังหวัดสกลนคร</t>
  </si>
  <si>
    <t>9. โครงการส่งเสริมการจัดกิจกรรมลดเวลาเรียนเพิ่มเวลารู้ทางด้านวิทยาศาสตร์และดาราศาสตร์แบบบูรณาการ 
   บ้าน (ชุมชน) วัด และโรงเรียน ด้วยกิจกรรมค่ายอาสาพัฒนา</t>
  </si>
  <si>
    <t>10. โครงการการสำรวจและศึกษาสมบัติทางกายภาพของเห็ดพิษในชุมชนป่าภูพานและการใช้ประโยชน์จากดิน
     ตะกอนหนองหาร</t>
  </si>
  <si>
    <t>3. ชุดครุภัณฑ์สำนักงานคณะวิทยาศาสตร์ ตำบลธาตุเชิงชุมอำเภอเมืองสกลนคร จังหวัดสกลนคร</t>
  </si>
  <si>
    <t>4. ชุดครุภัณฑ์ประกอบอาคารเรียนคณะวิทยาศาสตร์และเทคโนโลยี ตำบลธาตุเชิงชุมอำเภอเมืองสกลนคร
    จังหวัดสกลนคร</t>
  </si>
  <si>
    <t>5. ชุดครุภัณฑ์หุ่นปฏิบัติการพยาบาลพื้นฐาน ตำบลธาตุเชิงชุม อำเภอเมืองสกลนคร จังหวัดสกลนคร</t>
  </si>
  <si>
    <t>6. ชุดอุปกรณ์ประกอบการเรียนการสอนเทคโนโลยีสารสนเทศตำบลธาตุเชิงชุม อำเภอเมืองสกลนคร 
   จังหวัดสกลนคร</t>
  </si>
  <si>
    <t>7. ชุดครุภัณฑ์ปฏิบัติการเทคนิคการชีววิทยา ตำบลธาตุเชิงชุมอำเภอเมืองสกลนคร จังหวัดสกลนคร</t>
  </si>
  <si>
    <t>โครงการประชุมวิชาการและจัดนิทรรศการ ทรัพยากรไทย ศักยภาพมากล้นให้เห็น (อพ.สธ.)</t>
  </si>
  <si>
    <t>61A773128ควท05W02</t>
  </si>
  <si>
    <t>2015534003700008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</si>
  <si>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(ข้อมูล ณ 28 พฤศจิกายน 2560)</t>
  </si>
  <si>
    <t>2015534001110006</t>
  </si>
  <si>
    <t>2015534001110007</t>
  </si>
  <si>
    <t>2015534001110008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</si>
</sst>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#,##0.0"/>
    <numFmt numFmtId="194" formatCode="#,##0.000"/>
    <numFmt numFmtId="195" formatCode="#,##0.0000"/>
  </numFmts>
  <fonts count="105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Tahoma"/>
      <family val="2"/>
    </font>
    <font>
      <sz val="12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b/>
      <u val="doubleAccounting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name val="Arial"/>
      <family val="2"/>
    </font>
    <font>
      <b/>
      <sz val="15"/>
      <name val="TH SarabunPSK"/>
      <family val="2"/>
    </font>
    <font>
      <sz val="15"/>
      <name val="Arial"/>
      <family val="2"/>
    </font>
    <font>
      <b/>
      <u val="single"/>
      <sz val="15"/>
      <name val="TH SarabunPSK"/>
      <family val="2"/>
    </font>
    <font>
      <b/>
      <sz val="16"/>
      <color indexed="8"/>
      <name val="TH SarabunPSK"/>
      <family val="2"/>
    </font>
    <font>
      <sz val="14"/>
      <name val="Arial"/>
      <family val="2"/>
    </font>
    <font>
      <b/>
      <u val="doubleAccounting"/>
      <sz val="14"/>
      <name val="TH SarabunPSK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TH SarabunPSK"/>
      <family val="2"/>
    </font>
    <font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H SarabunPSK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5F5F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/>
      <top style="hair"/>
      <bottom style="hair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/>
    </border>
    <border>
      <left style="thin"/>
      <right style="thin">
        <color rgb="FF000000"/>
      </right>
      <top style="hair"/>
      <bottom style="hair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/>
      <top style="hair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thin"/>
      <right style="thin">
        <color indexed="22"/>
      </right>
      <top style="hair"/>
      <bottom style="thin"/>
    </border>
    <border>
      <left style="thin"/>
      <right style="thin"/>
      <top style="hair"/>
      <bottom style="thin">
        <color rgb="FFD0D7E5"/>
      </bottom>
    </border>
    <border>
      <left style="thin"/>
      <right/>
      <top style="hair"/>
      <bottom style="thin">
        <color rgb="FFD0D7E5"/>
      </bottom>
    </border>
    <border>
      <left/>
      <right style="thin"/>
      <top style="hair"/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>
        <color indexed="63"/>
      </right>
      <top style="thin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 style="thin">
        <color rgb="FF000000"/>
      </left>
      <right style="thin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>
        <color rgb="FF000000"/>
      </right>
      <top style="hair">
        <color rgb="FF000000"/>
      </top>
      <bottom style="hair"/>
    </border>
    <border>
      <left style="thin">
        <color rgb="FF000000"/>
      </left>
      <right style="thin"/>
      <top style="hair">
        <color rgb="FF000000"/>
      </top>
      <bottom style="hair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 style="thin"/>
      <top style="hair">
        <color rgb="FF000000"/>
      </top>
      <bottom style="thin"/>
    </border>
    <border>
      <left style="thin"/>
      <right style="thin">
        <color rgb="FF000000"/>
      </right>
      <top>
        <color indexed="63"/>
      </top>
      <bottom style="hair"/>
    </border>
    <border>
      <left style="thin">
        <color rgb="FF000000"/>
      </left>
      <right/>
      <top>
        <color indexed="63"/>
      </top>
      <bottom style="hair"/>
    </border>
    <border>
      <left/>
      <right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18" fillId="38" borderId="1" applyNumberFormat="0" applyAlignment="0" applyProtection="0"/>
    <xf numFmtId="0" fontId="19" fillId="39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40" borderId="0" applyNumberFormat="0" applyBorder="0" applyAlignment="0" applyProtection="0"/>
    <xf numFmtId="0" fontId="75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5" fillId="41" borderId="7" applyNumberFormat="0" applyFont="0" applyAlignment="0" applyProtection="0"/>
    <xf numFmtId="0" fontId="28" fillId="38" borderId="8" applyNumberFormat="0" applyAlignment="0" applyProtection="0"/>
    <xf numFmtId="0" fontId="0" fillId="4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6" fillId="43" borderId="1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44" borderId="11" applyNumberFormat="0" applyAlignment="0" applyProtection="0"/>
    <xf numFmtId="0" fontId="81" fillId="0" borderId="12" applyNumberFormat="0" applyFill="0" applyAlignment="0" applyProtection="0"/>
    <xf numFmtId="0" fontId="8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46" borderId="10" applyNumberFormat="0" applyAlignment="0" applyProtection="0"/>
    <xf numFmtId="0" fontId="84" fillId="47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13" applyNumberFormat="0" applyFill="0" applyAlignment="0" applyProtection="0"/>
    <xf numFmtId="0" fontId="86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87" fillId="43" borderId="14" applyNumberFormat="0" applyAlignment="0" applyProtection="0"/>
    <xf numFmtId="0" fontId="0" fillId="55" borderId="15" applyNumberFormat="0" applyFont="0" applyAlignment="0" applyProtection="0"/>
    <xf numFmtId="0" fontId="88" fillId="0" borderId="16" applyNumberFormat="0" applyFill="0" applyAlignment="0" applyProtection="0"/>
    <xf numFmtId="0" fontId="89" fillId="0" borderId="17" applyNumberFormat="0" applyFill="0" applyAlignment="0" applyProtection="0"/>
    <xf numFmtId="0" fontId="90" fillId="0" borderId="18" applyNumberFormat="0" applyFill="0" applyAlignment="0" applyProtection="0"/>
    <xf numFmtId="0" fontId="90" fillId="0" borderId="0" applyNumberFormat="0" applyFill="0" applyBorder="0" applyAlignment="0" applyProtection="0"/>
  </cellStyleXfs>
  <cellXfs count="879">
    <xf numFmtId="0" fontId="0" fillId="0" borderId="0" xfId="0" applyAlignment="1">
      <alignment/>
    </xf>
    <xf numFmtId="0" fontId="4" fillId="56" borderId="19" xfId="0" applyFont="1" applyFill="1" applyBorder="1" applyAlignment="1">
      <alignment horizontal="center" vertical="top" wrapText="1"/>
    </xf>
    <xf numFmtId="0" fontId="8" fillId="41" borderId="20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5" fillId="0" borderId="23" xfId="102" applyFont="1" applyFill="1" applyBorder="1" applyAlignment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3" fontId="5" fillId="0" borderId="24" xfId="60" applyNumberFormat="1" applyFont="1" applyFill="1" applyBorder="1" applyAlignment="1">
      <alignment horizontal="right" vertical="top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3" xfId="102" applyFont="1" applyFill="1" applyBorder="1" applyAlignment="1">
      <alignment vertical="top" wrapText="1"/>
      <protection/>
    </xf>
    <xf numFmtId="0" fontId="4" fillId="0" borderId="23" xfId="102" applyFont="1" applyFill="1" applyBorder="1" applyAlignment="1">
      <alignment horizontal="center" vertical="top" wrapText="1"/>
      <protection/>
    </xf>
    <xf numFmtId="3" fontId="4" fillId="0" borderId="24" xfId="60" applyNumberFormat="1" applyFont="1" applyFill="1" applyBorder="1" applyAlignment="1">
      <alignment horizontal="right" vertical="top" wrapText="1"/>
    </xf>
    <xf numFmtId="0" fontId="4" fillId="0" borderId="25" xfId="102" applyFont="1" applyFill="1" applyBorder="1" applyAlignment="1">
      <alignment horizontal="right" vertical="top" wrapText="1"/>
      <protection/>
    </xf>
    <xf numFmtId="0" fontId="4" fillId="0" borderId="25" xfId="102" applyFont="1" applyFill="1" applyBorder="1" applyAlignment="1">
      <alignment vertical="top" wrapText="1"/>
      <protection/>
    </xf>
    <xf numFmtId="0" fontId="5" fillId="0" borderId="23" xfId="0" applyFont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6" xfId="102" applyFont="1" applyFill="1" applyBorder="1" applyAlignment="1">
      <alignment horizontal="center" vertical="top" wrapText="1"/>
      <protection/>
    </xf>
    <xf numFmtId="0" fontId="4" fillId="0" borderId="27" xfId="102" applyFont="1" applyFill="1" applyBorder="1" applyAlignment="1">
      <alignment horizontal="right" vertical="top" wrapText="1"/>
      <protection/>
    </xf>
    <xf numFmtId="0" fontId="4" fillId="0" borderId="27" xfId="102" applyFont="1" applyFill="1" applyBorder="1" applyAlignment="1">
      <alignment vertical="top" wrapText="1"/>
      <protection/>
    </xf>
    <xf numFmtId="49" fontId="5" fillId="0" borderId="23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3" fontId="4" fillId="0" borderId="28" xfId="60" applyNumberFormat="1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vertical="top" wrapText="1"/>
    </xf>
    <xf numFmtId="0" fontId="4" fillId="0" borderId="30" xfId="102" applyFont="1" applyFill="1" applyBorder="1" applyAlignment="1">
      <alignment horizontal="center" vertical="top" wrapText="1"/>
      <protection/>
    </xf>
    <xf numFmtId="0" fontId="4" fillId="0" borderId="31" xfId="102" applyFont="1" applyFill="1" applyBorder="1" applyAlignment="1">
      <alignment horizontal="right" vertical="top" wrapText="1"/>
      <protection/>
    </xf>
    <xf numFmtId="0" fontId="13" fillId="0" borderId="0" xfId="0" applyFont="1" applyBorder="1" applyAlignment="1">
      <alignment vertical="top" wrapText="1"/>
    </xf>
    <xf numFmtId="0" fontId="4" fillId="0" borderId="0" xfId="102" applyFont="1" applyFill="1" applyBorder="1" applyAlignment="1">
      <alignment horizontal="center" vertical="top" wrapText="1"/>
      <protection/>
    </xf>
    <xf numFmtId="0" fontId="4" fillId="0" borderId="0" xfId="102" applyFont="1" applyFill="1" applyBorder="1" applyAlignment="1">
      <alignment horizontal="right" vertical="top" wrapText="1"/>
      <protection/>
    </xf>
    <xf numFmtId="0" fontId="4" fillId="0" borderId="0" xfId="102" applyFont="1" applyBorder="1" applyAlignment="1">
      <alignment vertical="top" wrapText="1"/>
      <protection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 indent="3"/>
    </xf>
    <xf numFmtId="0" fontId="5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4" fillId="0" borderId="0" xfId="6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9" fontId="4" fillId="57" borderId="32" xfId="0" applyNumberFormat="1" applyFont="1" applyFill="1" applyBorder="1" applyAlignment="1">
      <alignment horizontal="center" vertical="top" wrapText="1"/>
    </xf>
    <xf numFmtId="49" fontId="2" fillId="57" borderId="32" xfId="0" applyNumberFormat="1" applyFont="1" applyFill="1" applyBorder="1" applyAlignment="1">
      <alignment horizontal="center" vertical="top" wrapText="1"/>
    </xf>
    <xf numFmtId="0" fontId="2" fillId="57" borderId="32" xfId="0" applyFont="1" applyFill="1" applyBorder="1" applyAlignment="1">
      <alignment vertical="top" wrapText="1"/>
    </xf>
    <xf numFmtId="0" fontId="2" fillId="57" borderId="32" xfId="0" applyFont="1" applyFill="1" applyBorder="1" applyAlignment="1">
      <alignment horizontal="center" vertical="top" wrapText="1"/>
    </xf>
    <xf numFmtId="3" fontId="32" fillId="58" borderId="33" xfId="60" applyNumberFormat="1" applyFont="1" applyFill="1" applyBorder="1" applyAlignment="1">
      <alignment horizontal="right" vertical="top" wrapText="1"/>
    </xf>
    <xf numFmtId="0" fontId="32" fillId="58" borderId="34" xfId="0" applyFont="1" applyFill="1" applyBorder="1" applyAlignment="1">
      <alignment horizontal="right" vertical="top" wrapText="1"/>
    </xf>
    <xf numFmtId="187" fontId="3" fillId="58" borderId="34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right" vertical="top" wrapText="1"/>
    </xf>
    <xf numFmtId="49" fontId="4" fillId="57" borderId="22" xfId="0" applyNumberFormat="1" applyFont="1" applyFill="1" applyBorder="1" applyAlignment="1">
      <alignment horizontal="center" vertical="top" wrapText="1"/>
    </xf>
    <xf numFmtId="49" fontId="2" fillId="57" borderId="22" xfId="0" applyNumberFormat="1" applyFont="1" applyFill="1" applyBorder="1" applyAlignment="1">
      <alignment horizontal="center" vertical="top" wrapText="1"/>
    </xf>
    <xf numFmtId="0" fontId="2" fillId="57" borderId="22" xfId="0" applyFont="1" applyFill="1" applyBorder="1" applyAlignment="1">
      <alignment horizontal="center" vertical="top" wrapText="1"/>
    </xf>
    <xf numFmtId="3" fontId="32" fillId="58" borderId="35" xfId="60" applyNumberFormat="1" applyFont="1" applyFill="1" applyBorder="1" applyAlignment="1">
      <alignment horizontal="right" vertical="top" wrapText="1"/>
    </xf>
    <xf numFmtId="0" fontId="32" fillId="58" borderId="36" xfId="0" applyFont="1" applyFill="1" applyBorder="1" applyAlignment="1">
      <alignment horizontal="right" vertical="top" wrapText="1"/>
    </xf>
    <xf numFmtId="187" fontId="3" fillId="58" borderId="36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49" fontId="5" fillId="0" borderId="38" xfId="0" applyNumberFormat="1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8" xfId="0" applyFont="1" applyFill="1" applyBorder="1" applyAlignment="1">
      <alignment horizontal="center" vertical="top" wrapText="1"/>
    </xf>
    <xf numFmtId="3" fontId="5" fillId="0" borderId="39" xfId="60" applyNumberFormat="1" applyFont="1" applyFill="1" applyBorder="1" applyAlignment="1">
      <alignment horizontal="right" vertical="top" wrapText="1"/>
    </xf>
    <xf numFmtId="0" fontId="5" fillId="0" borderId="40" xfId="0" applyFont="1" applyFill="1" applyBorder="1" applyAlignment="1">
      <alignment horizontal="right" vertical="top" wrapText="1"/>
    </xf>
    <xf numFmtId="0" fontId="5" fillId="0" borderId="4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91" fillId="0" borderId="41" xfId="0" applyFont="1" applyBorder="1" applyAlignment="1">
      <alignment horizontal="center" vertical="top" wrapText="1"/>
    </xf>
    <xf numFmtId="0" fontId="91" fillId="0" borderId="41" xfId="0" applyFont="1" applyBorder="1" applyAlignment="1">
      <alignment vertical="top" wrapText="1"/>
    </xf>
    <xf numFmtId="3" fontId="4" fillId="0" borderId="42" xfId="60" applyNumberFormat="1" applyFont="1" applyFill="1" applyBorder="1" applyAlignment="1">
      <alignment horizontal="right" vertical="top" wrapText="1"/>
    </xf>
    <xf numFmtId="0" fontId="4" fillId="0" borderId="43" xfId="0" applyFont="1" applyFill="1" applyBorder="1" applyAlignment="1">
      <alignment horizontal="right" vertical="top" wrapText="1"/>
    </xf>
    <xf numFmtId="0" fontId="4" fillId="0" borderId="4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91" fillId="0" borderId="23" xfId="0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91" fillId="0" borderId="44" xfId="0" applyFont="1" applyBorder="1" applyAlignment="1">
      <alignment horizontal="center" vertical="top" wrapText="1"/>
    </xf>
    <xf numFmtId="0" fontId="91" fillId="0" borderId="44" xfId="0" applyFont="1" applyBorder="1" applyAlignment="1">
      <alignment vertical="top" wrapText="1"/>
    </xf>
    <xf numFmtId="187" fontId="91" fillId="0" borderId="45" xfId="93" applyNumberFormat="1" applyFont="1" applyBorder="1" applyAlignment="1">
      <alignment horizontal="right" vertical="top" wrapText="1"/>
    </xf>
    <xf numFmtId="3" fontId="91" fillId="0" borderId="24" xfId="0" applyNumberFormat="1" applyFont="1" applyBorder="1" applyAlignment="1">
      <alignment vertical="top" wrapText="1"/>
    </xf>
    <xf numFmtId="187" fontId="91" fillId="0" borderId="24" xfId="93" applyNumberFormat="1" applyFont="1" applyBorder="1" applyAlignment="1">
      <alignment horizontal="righ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91" fillId="0" borderId="46" xfId="0" applyFont="1" applyBorder="1" applyAlignment="1">
      <alignment horizontal="center" vertical="top" wrapText="1"/>
    </xf>
    <xf numFmtId="0" fontId="91" fillId="0" borderId="46" xfId="0" applyFont="1" applyBorder="1" applyAlignment="1">
      <alignment vertical="top" wrapText="1"/>
    </xf>
    <xf numFmtId="0" fontId="4" fillId="0" borderId="31" xfId="0" applyFont="1" applyFill="1" applyBorder="1" applyAlignment="1">
      <alignment horizontal="right" vertical="top" wrapText="1"/>
    </xf>
    <xf numFmtId="0" fontId="4" fillId="0" borderId="31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49" fontId="5" fillId="0" borderId="37" xfId="0" applyNumberFormat="1" applyFont="1" applyFill="1" applyBorder="1" applyAlignment="1">
      <alignment horizontal="center" vertical="top" wrapText="1"/>
    </xf>
    <xf numFmtId="3" fontId="5" fillId="0" borderId="47" xfId="6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center" vertical="top" wrapText="1"/>
    </xf>
    <xf numFmtId="49" fontId="91" fillId="0" borderId="23" xfId="0" applyNumberFormat="1" applyFont="1" applyFill="1" applyBorder="1" applyAlignment="1">
      <alignment horizontal="center" vertical="top" wrapText="1"/>
    </xf>
    <xf numFmtId="0" fontId="92" fillId="0" borderId="44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91" fillId="0" borderId="4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3" fontId="4" fillId="0" borderId="48" xfId="60" applyNumberFormat="1" applyFont="1" applyFill="1" applyBorder="1" applyAlignment="1">
      <alignment horizontal="righ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49" fontId="5" fillId="0" borderId="37" xfId="0" applyNumberFormat="1" applyFont="1" applyBorder="1" applyAlignment="1">
      <alignment horizontal="center" vertical="top" wrapText="1"/>
    </xf>
    <xf numFmtId="3" fontId="5" fillId="0" borderId="47" xfId="6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29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 wrapText="1"/>
    </xf>
    <xf numFmtId="3" fontId="4" fillId="0" borderId="24" xfId="6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25" xfId="0" applyFont="1" applyBorder="1" applyAlignment="1">
      <alignment vertical="top" wrapText="1"/>
    </xf>
    <xf numFmtId="3" fontId="5" fillId="0" borderId="24" xfId="60" applyNumberFormat="1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3" fontId="91" fillId="0" borderId="24" xfId="60" applyNumberFormat="1" applyFont="1" applyBorder="1" applyAlignment="1">
      <alignment horizontal="right" vertical="top" wrapText="1"/>
    </xf>
    <xf numFmtId="0" fontId="91" fillId="0" borderId="23" xfId="0" applyFont="1" applyFill="1" applyBorder="1" applyAlignment="1">
      <alignment vertical="top" wrapText="1"/>
    </xf>
    <xf numFmtId="0" fontId="91" fillId="0" borderId="23" xfId="0" applyFont="1" applyFill="1" applyBorder="1" applyAlignment="1">
      <alignment horizontal="center" vertical="top" wrapText="1"/>
    </xf>
    <xf numFmtId="3" fontId="91" fillId="0" borderId="24" xfId="60" applyNumberFormat="1" applyFont="1" applyFill="1" applyBorder="1" applyAlignment="1">
      <alignment horizontal="right" vertical="top" wrapText="1"/>
    </xf>
    <xf numFmtId="0" fontId="91" fillId="0" borderId="25" xfId="0" applyFont="1" applyFill="1" applyBorder="1" applyAlignment="1">
      <alignment horizontal="right" vertical="top" wrapText="1"/>
    </xf>
    <xf numFmtId="0" fontId="91" fillId="0" borderId="25" xfId="0" applyFont="1" applyFill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29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 indent="1"/>
    </xf>
    <xf numFmtId="0" fontId="5" fillId="0" borderId="2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93" fillId="0" borderId="23" xfId="74" applyFont="1" applyFill="1" applyBorder="1" applyAlignment="1" applyProtection="1">
      <alignment horizontal="center" vertical="top" wrapText="1"/>
      <protection/>
    </xf>
    <xf numFmtId="187" fontId="5" fillId="0" borderId="25" xfId="0" applyNumberFormat="1" applyFont="1" applyFill="1" applyBorder="1" applyAlignment="1">
      <alignment vertical="top" wrapText="1"/>
    </xf>
    <xf numFmtId="0" fontId="94" fillId="0" borderId="23" xfId="74" applyFont="1" applyFill="1" applyBorder="1" applyAlignment="1" applyProtection="1">
      <alignment horizontal="center" vertical="top" wrapText="1"/>
      <protection/>
    </xf>
    <xf numFmtId="0" fontId="94" fillId="0" borderId="30" xfId="74" applyFont="1" applyFill="1" applyBorder="1" applyAlignment="1" applyProtection="1">
      <alignment horizontal="center" vertical="top" wrapText="1"/>
      <protection/>
    </xf>
    <xf numFmtId="0" fontId="91" fillId="0" borderId="23" xfId="102" applyFont="1" applyFill="1" applyBorder="1" applyAlignment="1">
      <alignment horizontal="center" vertical="top" wrapText="1"/>
      <protection/>
    </xf>
    <xf numFmtId="0" fontId="91" fillId="0" borderId="25" xfId="102" applyFont="1" applyFill="1" applyBorder="1" applyAlignment="1">
      <alignment horizontal="right" vertical="top" wrapText="1"/>
      <protection/>
    </xf>
    <xf numFmtId="0" fontId="91" fillId="0" borderId="25" xfId="102" applyFont="1" applyFill="1" applyBorder="1" applyAlignment="1">
      <alignment vertical="top" wrapText="1"/>
      <protection/>
    </xf>
    <xf numFmtId="0" fontId="4" fillId="0" borderId="25" xfId="102" applyFont="1" applyBorder="1" applyAlignment="1">
      <alignment vertical="top" wrapText="1"/>
      <protection/>
    </xf>
    <xf numFmtId="0" fontId="4" fillId="56" borderId="25" xfId="0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0" fontId="4" fillId="56" borderId="25" xfId="0" applyFont="1" applyFill="1" applyBorder="1" applyAlignment="1" quotePrefix="1">
      <alignment vertical="top" wrapText="1"/>
    </xf>
    <xf numFmtId="0" fontId="4" fillId="0" borderId="30" xfId="102" applyFont="1" applyFill="1" applyBorder="1" applyAlignment="1">
      <alignment vertical="top" wrapText="1"/>
      <protection/>
    </xf>
    <xf numFmtId="0" fontId="33" fillId="0" borderId="24" xfId="80" applyFont="1" applyFill="1" applyBorder="1" applyAlignment="1">
      <alignment horizontal="center" vertical="top" wrapText="1"/>
      <protection/>
    </xf>
    <xf numFmtId="0" fontId="33" fillId="0" borderId="23" xfId="80" applyFont="1" applyFill="1" applyBorder="1" applyAlignment="1">
      <alignment horizontal="center" vertical="top" wrapText="1"/>
      <protection/>
    </xf>
    <xf numFmtId="0" fontId="34" fillId="0" borderId="24" xfId="80" applyFont="1" applyFill="1" applyBorder="1" applyAlignment="1">
      <alignment horizontal="center" vertical="top" wrapText="1"/>
      <protection/>
    </xf>
    <xf numFmtId="49" fontId="5" fillId="57" borderId="34" xfId="0" applyNumberFormat="1" applyFont="1" applyFill="1" applyBorder="1" applyAlignment="1">
      <alignment horizontal="center" vertical="top" wrapText="1"/>
    </xf>
    <xf numFmtId="0" fontId="4" fillId="58" borderId="34" xfId="0" applyFont="1" applyFill="1" applyBorder="1" applyAlignment="1">
      <alignment vertical="top" wrapText="1"/>
    </xf>
    <xf numFmtId="0" fontId="93" fillId="0" borderId="37" xfId="74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3" fontId="5" fillId="0" borderId="42" xfId="60" applyNumberFormat="1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right" vertical="center" wrapText="1"/>
    </xf>
    <xf numFmtId="0" fontId="94" fillId="0" borderId="26" xfId="74" applyFont="1" applyFill="1" applyBorder="1" applyAlignment="1" applyProtection="1">
      <alignment horizontal="center" vertical="top" wrapText="1"/>
      <protection/>
    </xf>
    <xf numFmtId="0" fontId="91" fillId="0" borderId="30" xfId="0" applyFont="1" applyBorder="1" applyAlignment="1">
      <alignment vertical="top" wrapText="1"/>
    </xf>
    <xf numFmtId="0" fontId="5" fillId="57" borderId="32" xfId="0" applyFont="1" applyFill="1" applyBorder="1" applyAlignment="1">
      <alignment horizontal="center" vertical="top" wrapText="1"/>
    </xf>
    <xf numFmtId="3" fontId="9" fillId="58" borderId="33" xfId="60" applyNumberFormat="1" applyFont="1" applyFill="1" applyBorder="1" applyAlignment="1">
      <alignment horizontal="right" vertical="top" wrapText="1"/>
    </xf>
    <xf numFmtId="0" fontId="9" fillId="58" borderId="34" xfId="0" applyFont="1" applyFill="1" applyBorder="1" applyAlignment="1">
      <alignment horizontal="right" vertical="top" wrapText="1"/>
    </xf>
    <xf numFmtId="49" fontId="33" fillId="0" borderId="24" xfId="80" applyNumberFormat="1" applyFont="1" applyFill="1" applyBorder="1" applyAlignment="1">
      <alignment horizontal="center" vertical="top" wrapText="1"/>
      <protection/>
    </xf>
    <xf numFmtId="187" fontId="91" fillId="0" borderId="0" xfId="93" applyNumberFormat="1" applyFont="1" applyBorder="1" applyAlignment="1">
      <alignment horizontal="right" vertical="top" wrapText="1"/>
    </xf>
    <xf numFmtId="49" fontId="4" fillId="0" borderId="30" xfId="102" applyNumberFormat="1" applyFont="1" applyFill="1" applyBorder="1" applyAlignment="1">
      <alignment horizontal="center" vertical="top" wrapText="1"/>
      <protection/>
    </xf>
    <xf numFmtId="0" fontId="6" fillId="56" borderId="19" xfId="0" applyFont="1" applyFill="1" applyBorder="1" applyAlignment="1">
      <alignment horizontal="center" vertical="top" wrapText="1"/>
    </xf>
    <xf numFmtId="0" fontId="7" fillId="56" borderId="19" xfId="0" applyFont="1" applyFill="1" applyBorder="1" applyAlignment="1">
      <alignment horizontal="center" vertical="top" wrapText="1"/>
    </xf>
    <xf numFmtId="3" fontId="7" fillId="56" borderId="19" xfId="60" applyNumberFormat="1" applyFont="1" applyFill="1" applyBorder="1" applyAlignment="1">
      <alignment horizontal="center" vertical="top" wrapText="1"/>
    </xf>
    <xf numFmtId="0" fontId="7" fillId="56" borderId="19" xfId="0" applyFont="1" applyFill="1" applyBorder="1" applyAlignment="1">
      <alignment horizontal="right" vertical="top" wrapText="1"/>
    </xf>
    <xf numFmtId="0" fontId="91" fillId="0" borderId="47" xfId="0" applyFont="1" applyBorder="1" applyAlignment="1">
      <alignment horizontal="center" vertical="top" wrapText="1"/>
    </xf>
    <xf numFmtId="0" fontId="91" fillId="0" borderId="37" xfId="0" applyFont="1" applyBorder="1" applyAlignment="1">
      <alignment vertical="top" wrapText="1"/>
    </xf>
    <xf numFmtId="187" fontId="3" fillId="58" borderId="32" xfId="0" applyNumberFormat="1" applyFont="1" applyFill="1" applyBorder="1" applyAlignment="1">
      <alignment vertical="top" wrapText="1"/>
    </xf>
    <xf numFmtId="49" fontId="5" fillId="57" borderId="32" xfId="0" applyNumberFormat="1" applyFont="1" applyFill="1" applyBorder="1" applyAlignment="1">
      <alignment horizontal="center" vertical="top" wrapText="1"/>
    </xf>
    <xf numFmtId="0" fontId="5" fillId="57" borderId="32" xfId="0" applyFont="1" applyFill="1" applyBorder="1" applyAlignment="1">
      <alignment vertical="top" wrapText="1"/>
    </xf>
    <xf numFmtId="0" fontId="4" fillId="58" borderId="32" xfId="0" applyFont="1" applyFill="1" applyBorder="1" applyAlignment="1">
      <alignment vertical="top" wrapText="1"/>
    </xf>
    <xf numFmtId="0" fontId="33" fillId="0" borderId="48" xfId="80" applyFont="1" applyFill="1" applyBorder="1" applyAlignment="1">
      <alignment horizontal="center" vertical="top" wrapText="1"/>
      <protection/>
    </xf>
    <xf numFmtId="0" fontId="11" fillId="0" borderId="29" xfId="0" applyFont="1" applyFill="1" applyBorder="1" applyAlignment="1">
      <alignment vertical="top" wrapText="1"/>
    </xf>
    <xf numFmtId="0" fontId="2" fillId="57" borderId="32" xfId="0" applyFont="1" applyFill="1" applyBorder="1" applyAlignment="1">
      <alignment horizontal="left" vertical="top" wrapText="1"/>
    </xf>
    <xf numFmtId="49" fontId="2" fillId="57" borderId="20" xfId="0" applyNumberFormat="1" applyFont="1" applyFill="1" applyBorder="1" applyAlignment="1">
      <alignment horizontal="center" vertical="top" wrapText="1"/>
    </xf>
    <xf numFmtId="0" fontId="2" fillId="57" borderId="20" xfId="0" applyFont="1" applyFill="1" applyBorder="1" applyAlignment="1">
      <alignment vertical="top" wrapText="1"/>
    </xf>
    <xf numFmtId="0" fontId="2" fillId="57" borderId="20" xfId="0" applyFont="1" applyFill="1" applyBorder="1" applyAlignment="1">
      <alignment horizontal="center" vertical="top" wrapText="1"/>
    </xf>
    <xf numFmtId="3" fontId="32" fillId="58" borderId="49" xfId="60" applyNumberFormat="1" applyFont="1" applyFill="1" applyBorder="1" applyAlignment="1">
      <alignment horizontal="right" vertical="top" wrapText="1"/>
    </xf>
    <xf numFmtId="0" fontId="32" fillId="58" borderId="50" xfId="0" applyFont="1" applyFill="1" applyBorder="1" applyAlignment="1">
      <alignment horizontal="right" vertical="top" wrapText="1"/>
    </xf>
    <xf numFmtId="187" fontId="3" fillId="58" borderId="50" xfId="0" applyNumberFormat="1" applyFont="1" applyFill="1" applyBorder="1" applyAlignment="1">
      <alignment vertical="top" wrapText="1"/>
    </xf>
    <xf numFmtId="49" fontId="2" fillId="57" borderId="33" xfId="0" applyNumberFormat="1" applyFont="1" applyFill="1" applyBorder="1" applyAlignment="1">
      <alignment horizontal="center" vertical="top" wrapText="1"/>
    </xf>
    <xf numFmtId="49" fontId="4" fillId="0" borderId="51" xfId="81" applyNumberFormat="1" applyFont="1" applyFill="1" applyBorder="1" applyAlignment="1">
      <alignment horizontal="center" vertical="top"/>
      <protection/>
    </xf>
    <xf numFmtId="0" fontId="34" fillId="0" borderId="47" xfId="80" applyFont="1" applyFill="1" applyBorder="1" applyAlignment="1">
      <alignment horizontal="center" vertical="top" wrapText="1"/>
      <protection/>
    </xf>
    <xf numFmtId="3" fontId="4" fillId="0" borderId="35" xfId="60" applyNumberFormat="1" applyFont="1" applyFill="1" applyBorder="1" applyAlignment="1">
      <alignment horizontal="right" vertical="top" wrapText="1"/>
    </xf>
    <xf numFmtId="0" fontId="4" fillId="0" borderId="22" xfId="102" applyFont="1" applyFill="1" applyBorder="1" applyAlignment="1">
      <alignment horizontal="center" vertical="top" wrapText="1"/>
      <protection/>
    </xf>
    <xf numFmtId="0" fontId="4" fillId="0" borderId="36" xfId="102" applyFont="1" applyFill="1" applyBorder="1" applyAlignment="1">
      <alignment horizontal="right" vertical="top" wrapText="1"/>
      <protection/>
    </xf>
    <xf numFmtId="0" fontId="4" fillId="0" borderId="36" xfId="102" applyFont="1" applyFill="1" applyBorder="1" applyAlignment="1">
      <alignment vertical="top" wrapText="1"/>
      <protection/>
    </xf>
    <xf numFmtId="0" fontId="95" fillId="59" borderId="23" xfId="0" applyFont="1" applyFill="1" applyBorder="1" applyAlignment="1">
      <alignment vertical="top" wrapText="1"/>
    </xf>
    <xf numFmtId="187" fontId="95" fillId="59" borderId="24" xfId="93" applyNumberFormat="1" applyFont="1" applyFill="1" applyBorder="1" applyAlignment="1">
      <alignment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3" fontId="3" fillId="0" borderId="24" xfId="60" applyNumberFormat="1" applyFont="1" applyFill="1" applyBorder="1" applyAlignment="1">
      <alignment horizontal="right" vertical="top" wrapText="1"/>
    </xf>
    <xf numFmtId="49" fontId="34" fillId="0" borderId="24" xfId="80" applyNumberFormat="1" applyFont="1" applyFill="1" applyBorder="1" applyAlignment="1">
      <alignment horizontal="center" vertical="top" wrapText="1"/>
      <protection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4" fillId="0" borderId="23" xfId="0" applyFont="1" applyFill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 wrapText="1"/>
    </xf>
    <xf numFmtId="0" fontId="91" fillId="0" borderId="45" xfId="0" applyFont="1" applyBorder="1" applyAlignment="1">
      <alignment horizontal="center" vertical="top" wrapText="1"/>
    </xf>
    <xf numFmtId="0" fontId="95" fillId="0" borderId="23" xfId="0" applyFont="1" applyFill="1" applyBorder="1" applyAlignment="1">
      <alignment vertical="top" wrapText="1"/>
    </xf>
    <xf numFmtId="0" fontId="91" fillId="0" borderId="46" xfId="0" applyFont="1" applyFill="1" applyBorder="1" applyAlignment="1">
      <alignment vertical="top" wrapText="1"/>
    </xf>
    <xf numFmtId="0" fontId="91" fillId="0" borderId="52" xfId="0" applyFont="1" applyFill="1" applyBorder="1" applyAlignment="1">
      <alignment vertical="top" wrapText="1"/>
    </xf>
    <xf numFmtId="0" fontId="91" fillId="0" borderId="53" xfId="0" applyFont="1" applyBorder="1" applyAlignment="1">
      <alignment horizontal="center" vertical="top" wrapText="1"/>
    </xf>
    <xf numFmtId="49" fontId="33" fillId="0" borderId="23" xfId="80" applyNumberFormat="1" applyFont="1" applyFill="1" applyBorder="1" applyAlignment="1">
      <alignment horizontal="center" vertical="top" wrapText="1"/>
      <protection/>
    </xf>
    <xf numFmtId="0" fontId="34" fillId="0" borderId="24" xfId="80" applyFont="1" applyFill="1" applyBorder="1" applyAlignment="1">
      <alignment horizontal="center" vertical="top" wrapText="1"/>
      <protection/>
    </xf>
    <xf numFmtId="0" fontId="33" fillId="0" borderId="26" xfId="80" applyFont="1" applyFill="1" applyBorder="1" applyAlignment="1">
      <alignment horizontal="center" vertical="top" wrapText="1"/>
      <protection/>
    </xf>
    <xf numFmtId="0" fontId="4" fillId="0" borderId="26" xfId="0" applyFont="1" applyFill="1" applyBorder="1" applyAlignment="1">
      <alignment horizontal="center" vertical="top" wrapText="1"/>
    </xf>
    <xf numFmtId="187" fontId="91" fillId="0" borderId="28" xfId="93" applyNumberFormat="1" applyFont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vertical="top" wrapText="1"/>
    </xf>
    <xf numFmtId="49" fontId="34" fillId="0" borderId="23" xfId="80" applyNumberFormat="1" applyFont="1" applyFill="1" applyBorder="1" applyAlignment="1">
      <alignment horizontal="center" vertical="top" wrapText="1"/>
      <protection/>
    </xf>
    <xf numFmtId="0" fontId="92" fillId="0" borderId="23" xfId="0" applyFont="1" applyFill="1" applyBorder="1" applyAlignment="1">
      <alignment horizontal="center" vertical="top" wrapText="1"/>
    </xf>
    <xf numFmtId="0" fontId="92" fillId="0" borderId="23" xfId="0" applyFont="1" applyBorder="1" applyAlignment="1">
      <alignment vertical="top" wrapText="1"/>
    </xf>
    <xf numFmtId="0" fontId="5" fillId="0" borderId="23" xfId="74" applyFont="1" applyFill="1" applyBorder="1" applyAlignment="1" applyProtection="1">
      <alignment horizontal="center" vertical="top" wrapText="1"/>
      <protection/>
    </xf>
    <xf numFmtId="49" fontId="5" fillId="0" borderId="23" xfId="80" applyNumberFormat="1" applyFont="1" applyFill="1" applyBorder="1" applyAlignment="1">
      <alignment horizontal="center"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187" fontId="92" fillId="0" borderId="24" xfId="93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37" xfId="102" applyFont="1" applyFill="1" applyBorder="1" applyAlignment="1">
      <alignment horizontal="center" vertical="top" wrapText="1"/>
      <protection/>
    </xf>
    <xf numFmtId="0" fontId="5" fillId="0" borderId="29" xfId="102" applyFont="1" applyFill="1" applyBorder="1" applyAlignment="1">
      <alignment horizontal="right" vertical="top" wrapText="1"/>
      <protection/>
    </xf>
    <xf numFmtId="0" fontId="5" fillId="0" borderId="29" xfId="102" applyFont="1" applyFill="1" applyBorder="1" applyAlignment="1">
      <alignment vertical="top" wrapText="1"/>
      <protection/>
    </xf>
    <xf numFmtId="0" fontId="5" fillId="0" borderId="23" xfId="80" applyFont="1" applyFill="1" applyBorder="1" applyAlignment="1">
      <alignment horizontal="center" vertical="top" wrapText="1"/>
      <protection/>
    </xf>
    <xf numFmtId="0" fontId="95" fillId="59" borderId="30" xfId="0" applyFont="1" applyFill="1" applyBorder="1" applyAlignment="1">
      <alignment vertical="top" wrapText="1"/>
    </xf>
    <xf numFmtId="187" fontId="95" fillId="59" borderId="48" xfId="93" applyNumberFormat="1" applyFont="1" applyFill="1" applyBorder="1" applyAlignment="1">
      <alignment vertical="top" wrapText="1"/>
    </xf>
    <xf numFmtId="0" fontId="95" fillId="59" borderId="24" xfId="0" applyFont="1" applyFill="1" applyBorder="1" applyAlignment="1">
      <alignment horizontal="center" vertical="top" wrapText="1"/>
    </xf>
    <xf numFmtId="0" fontId="95" fillId="59" borderId="48" xfId="0" applyFont="1" applyFill="1" applyBorder="1" applyAlignment="1">
      <alignment horizontal="center" vertical="top" wrapText="1"/>
    </xf>
    <xf numFmtId="0" fontId="95" fillId="59" borderId="23" xfId="0" applyFont="1" applyFill="1" applyBorder="1" applyAlignment="1">
      <alignment horizontal="center" vertical="top" wrapText="1"/>
    </xf>
    <xf numFmtId="49" fontId="5" fillId="0" borderId="23" xfId="80" applyNumberFormat="1" applyFont="1" applyFill="1" applyBorder="1" applyAlignment="1">
      <alignment horizontal="center" wrapText="1"/>
      <protection/>
    </xf>
    <xf numFmtId="0" fontId="95" fillId="0" borderId="2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22" borderId="22" xfId="0" applyNumberFormat="1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vertical="top" wrapText="1"/>
    </xf>
    <xf numFmtId="49" fontId="4" fillId="22" borderId="22" xfId="0" applyNumberFormat="1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horizontal="center" vertical="top" wrapText="1"/>
    </xf>
    <xf numFmtId="3" fontId="32" fillId="22" borderId="35" xfId="60" applyNumberFormat="1" applyFont="1" applyFill="1" applyBorder="1" applyAlignment="1">
      <alignment horizontal="right" vertical="top" wrapText="1"/>
    </xf>
    <xf numFmtId="0" fontId="32" fillId="22" borderId="36" xfId="0" applyFont="1" applyFill="1" applyBorder="1" applyAlignment="1">
      <alignment horizontal="right" vertical="top" wrapText="1"/>
    </xf>
    <xf numFmtId="187" fontId="3" fillId="22" borderId="36" xfId="0" applyNumberFormat="1" applyFont="1" applyFill="1" applyBorder="1" applyAlignment="1">
      <alignment vertical="top" wrapText="1"/>
    </xf>
    <xf numFmtId="0" fontId="5" fillId="0" borderId="37" xfId="80" applyFont="1" applyFill="1" applyBorder="1" applyAlignment="1">
      <alignment horizontal="center" vertical="top" wrapText="1"/>
      <protection/>
    </xf>
    <xf numFmtId="49" fontId="5" fillId="0" borderId="43" xfId="60" applyNumberFormat="1" applyFont="1" applyBorder="1" applyAlignment="1">
      <alignment horizontal="center" vertical="top" wrapText="1"/>
    </xf>
    <xf numFmtId="49" fontId="4" fillId="32" borderId="33" xfId="0" applyNumberFormat="1" applyFont="1" applyFill="1" applyBorder="1" applyAlignment="1">
      <alignment horizontal="center" vertical="top" wrapText="1"/>
    </xf>
    <xf numFmtId="49" fontId="2" fillId="32" borderId="32" xfId="0" applyNumberFormat="1" applyFont="1" applyFill="1" applyBorder="1" applyAlignment="1">
      <alignment horizontal="center" vertical="top" wrapText="1"/>
    </xf>
    <xf numFmtId="0" fontId="2" fillId="32" borderId="32" xfId="0" applyFont="1" applyFill="1" applyBorder="1" applyAlignment="1">
      <alignment vertical="top" wrapText="1"/>
    </xf>
    <xf numFmtId="0" fontId="2" fillId="32" borderId="32" xfId="0" applyFont="1" applyFill="1" applyBorder="1" applyAlignment="1">
      <alignment horizontal="center" vertical="top" wrapText="1"/>
    </xf>
    <xf numFmtId="3" fontId="32" fillId="32" borderId="33" xfId="60" applyNumberFormat="1" applyFont="1" applyFill="1" applyBorder="1" applyAlignment="1">
      <alignment horizontal="right" vertical="top" wrapText="1"/>
    </xf>
    <xf numFmtId="0" fontId="32" fillId="32" borderId="34" xfId="0" applyFont="1" applyFill="1" applyBorder="1" applyAlignment="1">
      <alignment horizontal="right" vertical="top" wrapText="1"/>
    </xf>
    <xf numFmtId="187" fontId="3" fillId="32" borderId="34" xfId="0" applyNumberFormat="1" applyFont="1" applyFill="1" applyBorder="1" applyAlignment="1">
      <alignment vertical="top" wrapText="1"/>
    </xf>
    <xf numFmtId="49" fontId="33" fillId="0" borderId="28" xfId="80" applyNumberFormat="1" applyFont="1" applyFill="1" applyBorder="1" applyAlignment="1">
      <alignment horizontal="center" vertical="top" wrapText="1"/>
      <protection/>
    </xf>
    <xf numFmtId="0" fontId="95" fillId="59" borderId="28" xfId="0" applyFont="1" applyFill="1" applyBorder="1" applyAlignment="1">
      <alignment horizontal="center" vertical="top" wrapText="1"/>
    </xf>
    <xf numFmtId="0" fontId="95" fillId="0" borderId="26" xfId="0" applyFont="1" applyFill="1" applyBorder="1" applyAlignment="1">
      <alignment vertical="top" wrapText="1"/>
    </xf>
    <xf numFmtId="187" fontId="95" fillId="59" borderId="28" xfId="93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2" fillId="22" borderId="32" xfId="0" applyFont="1" applyFill="1" applyBorder="1" applyAlignment="1">
      <alignment vertical="top" wrapText="1"/>
    </xf>
    <xf numFmtId="0" fontId="2" fillId="22" borderId="32" xfId="0" applyFont="1" applyFill="1" applyBorder="1" applyAlignment="1">
      <alignment horizontal="left" vertical="top" wrapText="1"/>
    </xf>
    <xf numFmtId="0" fontId="2" fillId="22" borderId="19" xfId="0" applyFont="1" applyFill="1" applyBorder="1" applyAlignment="1">
      <alignment horizontal="left" vertical="top" wrapText="1"/>
    </xf>
    <xf numFmtId="49" fontId="4" fillId="22" borderId="33" xfId="0" applyNumberFormat="1" applyFont="1" applyFill="1" applyBorder="1" applyAlignment="1">
      <alignment horizontal="center" vertical="top" wrapText="1"/>
    </xf>
    <xf numFmtId="49" fontId="2" fillId="22" borderId="32" xfId="0" applyNumberFormat="1" applyFont="1" applyFill="1" applyBorder="1" applyAlignment="1">
      <alignment horizontal="center" vertical="top" wrapText="1"/>
    </xf>
    <xf numFmtId="0" fontId="2" fillId="22" borderId="32" xfId="0" applyFont="1" applyFill="1" applyBorder="1" applyAlignment="1">
      <alignment horizontal="center" vertical="top" wrapText="1"/>
    </xf>
    <xf numFmtId="0" fontId="2" fillId="22" borderId="33" xfId="0" applyFont="1" applyFill="1" applyBorder="1" applyAlignment="1">
      <alignment horizontal="center" vertical="top" wrapText="1"/>
    </xf>
    <xf numFmtId="3" fontId="32" fillId="22" borderId="33" xfId="60" applyNumberFormat="1" applyFont="1" applyFill="1" applyBorder="1" applyAlignment="1">
      <alignment horizontal="right" vertical="top" wrapText="1"/>
    </xf>
    <xf numFmtId="0" fontId="32" fillId="22" borderId="34" xfId="0" applyFont="1" applyFill="1" applyBorder="1" applyAlignment="1">
      <alignment horizontal="right" vertical="top" wrapText="1"/>
    </xf>
    <xf numFmtId="187" fontId="3" fillId="22" borderId="34" xfId="0" applyNumberFormat="1" applyFont="1" applyFill="1" applyBorder="1" applyAlignment="1">
      <alignment vertical="top" wrapText="1"/>
    </xf>
    <xf numFmtId="0" fontId="34" fillId="0" borderId="47" xfId="80" applyFont="1" applyFill="1" applyBorder="1" applyAlignment="1">
      <alignment horizontal="center" vertical="top" wrapText="1"/>
      <protection/>
    </xf>
    <xf numFmtId="0" fontId="5" fillId="0" borderId="47" xfId="0" applyFont="1" applyBorder="1" applyAlignment="1">
      <alignment horizontal="center" vertical="top" wrapText="1"/>
    </xf>
    <xf numFmtId="0" fontId="33" fillId="0" borderId="24" xfId="80" applyFont="1" applyFill="1" applyBorder="1" applyAlignment="1">
      <alignment horizontal="center" vertical="top" wrapText="1"/>
      <protection/>
    </xf>
    <xf numFmtId="0" fontId="4" fillId="0" borderId="30" xfId="0" applyFont="1" applyBorder="1" applyAlignment="1">
      <alignment horizontal="center" vertical="top" wrapText="1"/>
    </xf>
    <xf numFmtId="0" fontId="95" fillId="0" borderId="30" xfId="0" applyFont="1" applyFill="1" applyBorder="1" applyAlignment="1">
      <alignment vertical="top" wrapText="1"/>
    </xf>
    <xf numFmtId="187" fontId="91" fillId="0" borderId="48" xfId="93" applyNumberFormat="1" applyFont="1" applyBorder="1" applyAlignment="1">
      <alignment horizontal="right" vertical="top" wrapText="1"/>
    </xf>
    <xf numFmtId="0" fontId="33" fillId="0" borderId="47" xfId="80" applyFont="1" applyFill="1" applyBorder="1" applyAlignment="1">
      <alignment horizontal="center" vertical="top" wrapText="1"/>
      <protection/>
    </xf>
    <xf numFmtId="0" fontId="0" fillId="12" borderId="0" xfId="0" applyFill="1" applyAlignment="1">
      <alignment/>
    </xf>
    <xf numFmtId="0" fontId="33" fillId="0" borderId="23" xfId="80" applyFont="1" applyFill="1" applyBorder="1" applyAlignment="1">
      <alignment horizontal="center" vertical="top" wrapText="1"/>
      <protection/>
    </xf>
    <xf numFmtId="0" fontId="33" fillId="0" borderId="48" xfId="80" applyFont="1" applyFill="1" applyBorder="1" applyAlignment="1">
      <alignment horizontal="center" vertical="top" wrapText="1"/>
      <protection/>
    </xf>
    <xf numFmtId="0" fontId="33" fillId="0" borderId="30" xfId="80" applyFont="1" applyFill="1" applyBorder="1" applyAlignment="1">
      <alignment horizontal="center" vertical="top" wrapText="1"/>
      <protection/>
    </xf>
    <xf numFmtId="0" fontId="91" fillId="0" borderId="54" xfId="0" applyFont="1" applyBorder="1" applyAlignment="1">
      <alignment horizontal="center" vertical="top" wrapText="1"/>
    </xf>
    <xf numFmtId="187" fontId="91" fillId="0" borderId="55" xfId="93" applyNumberFormat="1" applyFont="1" applyBorder="1" applyAlignment="1">
      <alignment horizontal="right" vertical="top" wrapText="1"/>
    </xf>
    <xf numFmtId="187" fontId="3" fillId="22" borderId="43" xfId="0" applyNumberFormat="1" applyFont="1" applyFill="1" applyBorder="1" applyAlignment="1">
      <alignment vertical="top" wrapText="1"/>
    </xf>
    <xf numFmtId="0" fontId="32" fillId="22" borderId="43" xfId="0" applyFont="1" applyFill="1" applyBorder="1" applyAlignment="1">
      <alignment horizontal="right" vertical="top" wrapText="1"/>
    </xf>
    <xf numFmtId="3" fontId="32" fillId="22" borderId="42" xfId="60" applyNumberFormat="1" applyFont="1" applyFill="1" applyBorder="1" applyAlignment="1">
      <alignment horizontal="right" vertical="top" wrapText="1"/>
    </xf>
    <xf numFmtId="0" fontId="2" fillId="22" borderId="42" xfId="0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vertical="top" wrapText="1"/>
    </xf>
    <xf numFmtId="49" fontId="2" fillId="22" borderId="21" xfId="0" applyNumberFormat="1" applyFont="1" applyFill="1" applyBorder="1" applyAlignment="1">
      <alignment horizontal="center" vertical="top" wrapText="1"/>
    </xf>
    <xf numFmtId="49" fontId="4" fillId="22" borderId="42" xfId="0" applyNumberFormat="1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horizontal="left" vertical="top" wrapText="1"/>
    </xf>
    <xf numFmtId="49" fontId="2" fillId="57" borderId="22" xfId="0" applyNumberFormat="1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right" vertical="top" wrapText="1"/>
    </xf>
    <xf numFmtId="3" fontId="5" fillId="0" borderId="33" xfId="60" applyNumberFormat="1" applyFont="1" applyFill="1" applyBorder="1" applyAlignment="1">
      <alignment horizontal="right" vertical="top" wrapText="1"/>
    </xf>
    <xf numFmtId="0" fontId="5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91" fillId="0" borderId="32" xfId="0" applyFont="1" applyBorder="1" applyAlignment="1">
      <alignment vertical="top" wrapText="1"/>
    </xf>
    <xf numFmtId="0" fontId="91" fillId="0" borderId="33" xfId="0" applyFont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93" fillId="0" borderId="38" xfId="74" applyFont="1" applyFill="1" applyBorder="1" applyAlignment="1" applyProtection="1">
      <alignment horizontal="center" vertical="top" wrapText="1"/>
      <protection/>
    </xf>
    <xf numFmtId="0" fontId="34" fillId="0" borderId="38" xfId="80" applyFont="1" applyFill="1" applyBorder="1" applyAlignment="1">
      <alignment horizontal="center" vertical="top" wrapText="1"/>
      <protection/>
    </xf>
    <xf numFmtId="49" fontId="5" fillId="0" borderId="38" xfId="0" applyNumberFormat="1" applyFont="1" applyBorder="1" applyAlignment="1">
      <alignment horizontal="center" vertical="top" wrapText="1"/>
    </xf>
    <xf numFmtId="0" fontId="91" fillId="0" borderId="23" xfId="74" applyFont="1" applyFill="1" applyBorder="1" applyAlignment="1" applyProtection="1">
      <alignment horizontal="center" vertical="top" wrapText="1"/>
      <protection/>
    </xf>
    <xf numFmtId="187" fontId="4" fillId="0" borderId="23" xfId="0" applyNumberFormat="1" applyFont="1" applyFill="1" applyBorder="1" applyAlignment="1">
      <alignment vertical="top" wrapText="1"/>
    </xf>
    <xf numFmtId="0" fontId="92" fillId="0" borderId="23" xfId="74" applyFont="1" applyFill="1" applyBorder="1" applyAlignment="1" applyProtection="1">
      <alignment horizontal="center" vertical="top" wrapText="1"/>
      <protection/>
    </xf>
    <xf numFmtId="0" fontId="34" fillId="0" borderId="23" xfId="80" applyFont="1" applyFill="1" applyBorder="1" applyAlignment="1">
      <alignment horizontal="center" vertical="top" wrapText="1"/>
      <protection/>
    </xf>
    <xf numFmtId="0" fontId="91" fillId="0" borderId="30" xfId="74" applyFont="1" applyFill="1" applyBorder="1" applyAlignment="1" applyProtection="1">
      <alignment horizontal="center" vertical="top" wrapText="1"/>
      <protection/>
    </xf>
    <xf numFmtId="0" fontId="95" fillId="59" borderId="30" xfId="0" applyFont="1" applyFill="1" applyBorder="1" applyAlignment="1">
      <alignment horizontal="center" vertical="top" wrapText="1"/>
    </xf>
    <xf numFmtId="187" fontId="4" fillId="0" borderId="30" xfId="0" applyNumberFormat="1" applyFont="1" applyFill="1" applyBorder="1" applyAlignment="1">
      <alignment vertical="top" wrapText="1"/>
    </xf>
    <xf numFmtId="0" fontId="0" fillId="56" borderId="0" xfId="0" applyFill="1" applyAlignment="1">
      <alignment/>
    </xf>
    <xf numFmtId="49" fontId="4" fillId="22" borderId="32" xfId="0" applyNumberFormat="1" applyFont="1" applyFill="1" applyBorder="1" applyAlignment="1">
      <alignment horizontal="center" vertical="top" wrapText="1"/>
    </xf>
    <xf numFmtId="0" fontId="0" fillId="22" borderId="0" xfId="0" applyFill="1" applyAlignment="1">
      <alignment/>
    </xf>
    <xf numFmtId="0" fontId="4" fillId="0" borderId="32" xfId="102" applyFont="1" applyFill="1" applyBorder="1" applyAlignment="1">
      <alignment horizontal="center" vertical="top" wrapText="1"/>
      <protection/>
    </xf>
    <xf numFmtId="49" fontId="4" fillId="0" borderId="32" xfId="102" applyNumberFormat="1" applyFont="1" applyFill="1" applyBorder="1" applyAlignment="1">
      <alignment horizontal="center" vertical="top" wrapText="1"/>
      <protection/>
    </xf>
    <xf numFmtId="0" fontId="4" fillId="0" borderId="32" xfId="102" applyFont="1" applyFill="1" applyBorder="1" applyAlignment="1">
      <alignment vertical="top" wrapText="1"/>
      <protection/>
    </xf>
    <xf numFmtId="0" fontId="4" fillId="0" borderId="34" xfId="102" applyFont="1" applyFill="1" applyBorder="1" applyAlignment="1">
      <alignment horizontal="right" vertical="top" wrapText="1"/>
      <protection/>
    </xf>
    <xf numFmtId="0" fontId="4" fillId="0" borderId="34" xfId="102" applyFont="1" applyFill="1" applyBorder="1" applyAlignment="1">
      <alignment vertical="top" wrapText="1"/>
      <protection/>
    </xf>
    <xf numFmtId="0" fontId="91" fillId="0" borderId="38" xfId="74" applyFont="1" applyFill="1" applyBorder="1" applyAlignment="1" applyProtection="1">
      <alignment horizontal="center" vertical="top" wrapText="1"/>
      <protection/>
    </xf>
    <xf numFmtId="0" fontId="5" fillId="0" borderId="38" xfId="102" applyFont="1" applyFill="1" applyBorder="1" applyAlignment="1">
      <alignment horizontal="center" vertical="top" wrapText="1"/>
      <protection/>
    </xf>
    <xf numFmtId="0" fontId="4" fillId="0" borderId="24" xfId="102" applyFont="1" applyFill="1" applyBorder="1" applyAlignment="1">
      <alignment horizontal="center" vertical="top" wrapText="1"/>
      <protection/>
    </xf>
    <xf numFmtId="49" fontId="5" fillId="22" borderId="0" xfId="0" applyNumberFormat="1" applyFont="1" applyFill="1" applyBorder="1" applyAlignment="1">
      <alignment horizontal="center" vertical="top" wrapText="1"/>
    </xf>
    <xf numFmtId="0" fontId="0" fillId="22" borderId="32" xfId="0" applyFill="1" applyBorder="1" applyAlignment="1">
      <alignment/>
    </xf>
    <xf numFmtId="49" fontId="5" fillId="22" borderId="42" xfId="0" applyNumberFormat="1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vertical="top" wrapText="1"/>
    </xf>
    <xf numFmtId="0" fontId="5" fillId="22" borderId="21" xfId="0" applyFont="1" applyFill="1" applyBorder="1" applyAlignment="1">
      <alignment horizontal="center" vertical="top" wrapText="1"/>
    </xf>
    <xf numFmtId="3" fontId="9" fillId="22" borderId="42" xfId="60" applyNumberFormat="1" applyFont="1" applyFill="1" applyBorder="1" applyAlignment="1">
      <alignment horizontal="right" vertical="top" wrapText="1"/>
    </xf>
    <xf numFmtId="0" fontId="9" fillId="22" borderId="43" xfId="0" applyFont="1" applyFill="1" applyBorder="1" applyAlignment="1">
      <alignment horizontal="right" vertical="top" wrapText="1"/>
    </xf>
    <xf numFmtId="0" fontId="4" fillId="22" borderId="21" xfId="0" applyFont="1" applyFill="1" applyBorder="1" applyAlignment="1">
      <alignment vertical="top" wrapText="1"/>
    </xf>
    <xf numFmtId="49" fontId="34" fillId="0" borderId="38" xfId="80" applyNumberFormat="1" applyFont="1" applyFill="1" applyBorder="1" applyAlignment="1">
      <alignment horizontal="center" vertical="top" wrapText="1"/>
      <protection/>
    </xf>
    <xf numFmtId="0" fontId="34" fillId="0" borderId="38" xfId="80" applyFont="1" applyFill="1" applyBorder="1" applyAlignment="1">
      <alignment horizontal="left" wrapText="1"/>
      <protection/>
    </xf>
    <xf numFmtId="49" fontId="33" fillId="0" borderId="30" xfId="80" applyNumberFormat="1" applyFont="1" applyFill="1" applyBorder="1" applyAlignment="1">
      <alignment horizontal="center" vertical="top" wrapText="1"/>
      <protection/>
    </xf>
    <xf numFmtId="0" fontId="4" fillId="0" borderId="38" xfId="0" applyFont="1" applyFill="1" applyBorder="1" applyAlignment="1">
      <alignment horizontal="center" vertical="top" wrapText="1"/>
    </xf>
    <xf numFmtId="49" fontId="36" fillId="0" borderId="23" xfId="79" applyNumberFormat="1" applyFont="1" applyFill="1" applyBorder="1">
      <alignment/>
      <protection/>
    </xf>
    <xf numFmtId="49" fontId="3" fillId="0" borderId="23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91" fillId="0" borderId="30" xfId="0" applyFont="1" applyFill="1" applyBorder="1" applyAlignment="1">
      <alignment vertical="top" wrapText="1"/>
    </xf>
    <xf numFmtId="0" fontId="2" fillId="22" borderId="20" xfId="0" applyFont="1" applyFill="1" applyBorder="1" applyAlignment="1">
      <alignment horizontal="left" vertical="top" wrapText="1"/>
    </xf>
    <xf numFmtId="0" fontId="4" fillId="22" borderId="21" xfId="0" applyFont="1" applyFill="1" applyBorder="1" applyAlignment="1">
      <alignment horizontal="center" vertical="top" wrapText="1"/>
    </xf>
    <xf numFmtId="49" fontId="5" fillId="22" borderId="43" xfId="0" applyNumberFormat="1" applyFont="1" applyFill="1" applyBorder="1" applyAlignment="1">
      <alignment horizontal="center" vertical="top" wrapText="1"/>
    </xf>
    <xf numFmtId="0" fontId="35" fillId="22" borderId="43" xfId="0" applyFont="1" applyFill="1" applyBorder="1" applyAlignment="1">
      <alignment horizontal="right" vertical="top" wrapText="1"/>
    </xf>
    <xf numFmtId="0" fontId="4" fillId="22" borderId="43" xfId="0" applyFont="1" applyFill="1" applyBorder="1" applyAlignment="1">
      <alignment vertical="top" wrapText="1"/>
    </xf>
    <xf numFmtId="0" fontId="93" fillId="0" borderId="23" xfId="74" applyFont="1" applyFill="1" applyBorder="1" applyAlignment="1" applyProtection="1">
      <alignment horizontal="center" vertical="center" wrapText="1"/>
      <protection/>
    </xf>
    <xf numFmtId="49" fontId="34" fillId="0" borderId="23" xfId="80" applyNumberFormat="1" applyFont="1" applyFill="1" applyBorder="1" applyAlignment="1">
      <alignment horizontal="left" wrapText="1"/>
      <protection/>
    </xf>
    <xf numFmtId="0" fontId="92" fillId="0" borderId="23" xfId="0" applyFont="1" applyBorder="1" applyAlignment="1">
      <alignment horizontal="center" vertical="top" wrapText="1"/>
    </xf>
    <xf numFmtId="0" fontId="34" fillId="0" borderId="23" xfId="80" applyFont="1" applyFill="1" applyBorder="1" applyAlignment="1">
      <alignment horizontal="left" wrapText="1"/>
      <protection/>
    </xf>
    <xf numFmtId="0" fontId="5" fillId="22" borderId="35" xfId="0" applyFont="1" applyFill="1" applyBorder="1" applyAlignment="1">
      <alignment horizontal="center" vertical="top" wrapText="1"/>
    </xf>
    <xf numFmtId="0" fontId="5" fillId="22" borderId="22" xfId="0" applyFont="1" applyFill="1" applyBorder="1" applyAlignment="1">
      <alignment horizontal="center" vertical="top" wrapText="1"/>
    </xf>
    <xf numFmtId="3" fontId="9" fillId="22" borderId="35" xfId="60" applyNumberFormat="1" applyFont="1" applyFill="1" applyBorder="1" applyAlignment="1">
      <alignment horizontal="right" vertical="top" wrapText="1"/>
    </xf>
    <xf numFmtId="0" fontId="9" fillId="22" borderId="36" xfId="0" applyFont="1" applyFill="1" applyBorder="1" applyAlignment="1">
      <alignment horizontal="right" vertical="top" wrapText="1"/>
    </xf>
    <xf numFmtId="0" fontId="5" fillId="22" borderId="36" xfId="0" applyFont="1" applyFill="1" applyBorder="1" applyAlignment="1">
      <alignment vertical="top" wrapText="1"/>
    </xf>
    <xf numFmtId="0" fontId="92" fillId="0" borderId="56" xfId="0" applyFont="1" applyBorder="1" applyAlignment="1">
      <alignment horizontal="center" vertical="top" wrapText="1"/>
    </xf>
    <xf numFmtId="49" fontId="34" fillId="0" borderId="24" xfId="80" applyNumberFormat="1" applyFont="1" applyFill="1" applyBorder="1" applyAlignment="1">
      <alignment horizontal="center" vertical="top" wrapText="1"/>
      <protection/>
    </xf>
    <xf numFmtId="0" fontId="4" fillId="0" borderId="30" xfId="0" applyFont="1" applyFill="1" applyBorder="1" applyAlignment="1">
      <alignment horizontal="center" vertical="top"/>
    </xf>
    <xf numFmtId="49" fontId="33" fillId="0" borderId="48" xfId="80" applyNumberFormat="1" applyFont="1" applyFill="1" applyBorder="1" applyAlignment="1">
      <alignment horizontal="center" vertical="top"/>
      <protection/>
    </xf>
    <xf numFmtId="0" fontId="91" fillId="0" borderId="46" xfId="0" applyFont="1" applyBorder="1" applyAlignment="1">
      <alignment horizontal="center" vertical="top"/>
    </xf>
    <xf numFmtId="3" fontId="4" fillId="0" borderId="48" xfId="60" applyNumberFormat="1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" fillId="22" borderId="32" xfId="0" applyFont="1" applyFill="1" applyBorder="1" applyAlignment="1">
      <alignment horizontal="center" vertical="top"/>
    </xf>
    <xf numFmtId="49" fontId="34" fillId="0" borderId="47" xfId="80" applyNumberFormat="1" applyFont="1" applyFill="1" applyBorder="1" applyAlignment="1">
      <alignment horizontal="center" vertical="top" wrapText="1"/>
      <protection/>
    </xf>
    <xf numFmtId="0" fontId="5" fillId="0" borderId="29" xfId="0" applyFont="1" applyFill="1" applyBorder="1" applyAlignment="1">
      <alignment horizontal="left" vertical="top" wrapText="1"/>
    </xf>
    <xf numFmtId="49" fontId="33" fillId="0" borderId="24" xfId="80" applyNumberFormat="1" applyFont="1" applyFill="1" applyBorder="1" applyAlignment="1">
      <alignment horizontal="center" vertical="top" wrapText="1"/>
      <protection/>
    </xf>
    <xf numFmtId="0" fontId="91" fillId="0" borderId="30" xfId="102" applyFont="1" applyFill="1" applyBorder="1" applyAlignment="1">
      <alignment horizontal="center" vertical="top" wrapText="1"/>
      <protection/>
    </xf>
    <xf numFmtId="0" fontId="91" fillId="0" borderId="31" xfId="102" applyFont="1" applyFill="1" applyBorder="1" applyAlignment="1">
      <alignment horizontal="right" vertical="top" wrapText="1"/>
      <protection/>
    </xf>
    <xf numFmtId="0" fontId="91" fillId="0" borderId="31" xfId="102" applyFont="1" applyFill="1" applyBorder="1" applyAlignment="1">
      <alignment vertical="top" wrapText="1"/>
      <protection/>
    </xf>
    <xf numFmtId="0" fontId="34" fillId="0" borderId="37" xfId="80" applyFont="1" applyFill="1" applyBorder="1" applyAlignment="1">
      <alignment horizontal="center" vertical="top" wrapText="1"/>
      <protection/>
    </xf>
    <xf numFmtId="49" fontId="4" fillId="0" borderId="57" xfId="81" applyNumberFormat="1" applyFont="1" applyFill="1" applyBorder="1" applyAlignment="1">
      <alignment horizontal="center" vertical="top"/>
      <protection/>
    </xf>
    <xf numFmtId="0" fontId="33" fillId="0" borderId="28" xfId="80" applyFont="1" applyFill="1" applyBorder="1" applyAlignment="1">
      <alignment horizontal="center" vertical="top" wrapText="1"/>
      <protection/>
    </xf>
    <xf numFmtId="0" fontId="4" fillId="0" borderId="21" xfId="102" applyFont="1" applyFill="1" applyBorder="1" applyAlignment="1">
      <alignment horizontal="center" vertical="top" wrapText="1"/>
      <protection/>
    </xf>
    <xf numFmtId="0" fontId="4" fillId="0" borderId="43" xfId="102" applyFont="1" applyFill="1" applyBorder="1" applyAlignment="1">
      <alignment horizontal="right" vertical="top" wrapText="1"/>
      <protection/>
    </xf>
    <xf numFmtId="0" fontId="4" fillId="0" borderId="43" xfId="102" applyFont="1" applyFill="1" applyBorder="1" applyAlignment="1">
      <alignment vertical="top" wrapText="1"/>
      <protection/>
    </xf>
    <xf numFmtId="0" fontId="95" fillId="59" borderId="42" xfId="0" applyFont="1" applyFill="1" applyBorder="1" applyAlignment="1">
      <alignment horizontal="center" vertical="top" wrapText="1"/>
    </xf>
    <xf numFmtId="0" fontId="95" fillId="59" borderId="21" xfId="0" applyFont="1" applyFill="1" applyBorder="1" applyAlignment="1">
      <alignment vertical="top" wrapText="1"/>
    </xf>
    <xf numFmtId="0" fontId="5" fillId="0" borderId="23" xfId="80" applyFont="1" applyFill="1" applyBorder="1" applyAlignment="1">
      <alignment vertical="top" wrapText="1"/>
      <protection/>
    </xf>
    <xf numFmtId="0" fontId="4" fillId="0" borderId="24" xfId="80" applyFont="1" applyFill="1" applyBorder="1" applyAlignment="1">
      <alignment horizontal="center" wrapText="1"/>
      <protection/>
    </xf>
    <xf numFmtId="0" fontId="2" fillId="32" borderId="32" xfId="0" applyFont="1" applyFill="1" applyBorder="1" applyAlignment="1">
      <alignment horizontal="left" vertical="top" wrapText="1"/>
    </xf>
    <xf numFmtId="0" fontId="2" fillId="22" borderId="22" xfId="0" applyFont="1" applyFill="1" applyBorder="1" applyAlignment="1">
      <alignment horizontal="left" vertical="top" wrapText="1"/>
    </xf>
    <xf numFmtId="187" fontId="95" fillId="0" borderId="24" xfId="93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49" fontId="40" fillId="0" borderId="21" xfId="0" applyNumberFormat="1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horizontal="center" vertical="top" wrapText="1"/>
    </xf>
    <xf numFmtId="3" fontId="40" fillId="0" borderId="42" xfId="60" applyNumberFormat="1" applyFont="1" applyFill="1" applyBorder="1" applyAlignment="1">
      <alignment horizontal="right" vertical="top" wrapText="1"/>
    </xf>
    <xf numFmtId="0" fontId="40" fillId="0" borderId="43" xfId="0" applyFont="1" applyFill="1" applyBorder="1" applyAlignment="1">
      <alignment horizontal="right" vertical="top" wrapText="1"/>
    </xf>
    <xf numFmtId="0" fontId="40" fillId="0" borderId="43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6" fillId="0" borderId="23" xfId="0" applyFont="1" applyFill="1" applyBorder="1" applyAlignment="1">
      <alignment horizontal="center" vertical="top" wrapText="1"/>
    </xf>
    <xf numFmtId="49" fontId="36" fillId="0" borderId="23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right" vertical="top" wrapText="1"/>
    </xf>
    <xf numFmtId="0" fontId="36" fillId="0" borderId="25" xfId="0" applyFont="1" applyFill="1" applyBorder="1" applyAlignment="1">
      <alignment vertical="top" wrapText="1"/>
    </xf>
    <xf numFmtId="49" fontId="40" fillId="0" borderId="23" xfId="0" applyNumberFormat="1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horizontal="center" vertical="top" wrapText="1"/>
    </xf>
    <xf numFmtId="3" fontId="40" fillId="0" borderId="24" xfId="60" applyNumberFormat="1" applyFont="1" applyFill="1" applyBorder="1" applyAlignment="1">
      <alignment horizontal="right" vertical="top" wrapText="1"/>
    </xf>
    <xf numFmtId="0" fontId="40" fillId="0" borderId="25" xfId="0" applyFont="1" applyFill="1" applyBorder="1" applyAlignment="1">
      <alignment horizontal="right" vertical="top" wrapText="1"/>
    </xf>
    <xf numFmtId="0" fontId="40" fillId="0" borderId="25" xfId="0" applyFont="1" applyFill="1" applyBorder="1" applyAlignment="1">
      <alignment vertical="top" wrapText="1"/>
    </xf>
    <xf numFmtId="49" fontId="37" fillId="0" borderId="24" xfId="80" applyNumberFormat="1" applyFont="1" applyFill="1" applyBorder="1" applyAlignment="1">
      <alignment horizontal="center" vertical="top" wrapText="1"/>
      <protection/>
    </xf>
    <xf numFmtId="0" fontId="38" fillId="0" borderId="24" xfId="80" applyFont="1" applyFill="1" applyBorder="1" applyAlignment="1">
      <alignment horizontal="center" vertical="top" wrapText="1"/>
      <protection/>
    </xf>
    <xf numFmtId="49" fontId="40" fillId="0" borderId="24" xfId="0" applyNumberFormat="1" applyFont="1" applyBorder="1" applyAlignment="1">
      <alignment horizontal="center" vertical="top" wrapText="1"/>
    </xf>
    <xf numFmtId="0" fontId="40" fillId="0" borderId="23" xfId="102" applyFont="1" applyFill="1" applyBorder="1" applyAlignment="1">
      <alignment horizontal="center" vertical="top" wrapText="1"/>
      <protection/>
    </xf>
    <xf numFmtId="187" fontId="40" fillId="0" borderId="25" xfId="0" applyNumberFormat="1" applyFont="1" applyFill="1" applyBorder="1" applyAlignment="1">
      <alignment vertical="top" wrapText="1"/>
    </xf>
    <xf numFmtId="0" fontId="40" fillId="41" borderId="20" xfId="0" applyFont="1" applyFill="1" applyBorder="1" applyAlignment="1">
      <alignment horizontal="center" vertical="center" wrapText="1"/>
    </xf>
    <xf numFmtId="0" fontId="40" fillId="41" borderId="21" xfId="0" applyFont="1" applyFill="1" applyBorder="1" applyAlignment="1">
      <alignment horizontal="center" vertical="center" wrapText="1"/>
    </xf>
    <xf numFmtId="0" fontId="40" fillId="41" borderId="22" xfId="0" applyFont="1" applyFill="1" applyBorder="1" applyAlignment="1">
      <alignment horizontal="center" vertical="center" wrapText="1"/>
    </xf>
    <xf numFmtId="49" fontId="36" fillId="22" borderId="32" xfId="0" applyNumberFormat="1" applyFont="1" applyFill="1" applyBorder="1" applyAlignment="1">
      <alignment horizontal="center" vertical="top" wrapText="1"/>
    </xf>
    <xf numFmtId="49" fontId="96" fillId="0" borderId="37" xfId="0" applyNumberFormat="1" applyFont="1" applyFill="1" applyBorder="1" applyAlignment="1">
      <alignment horizontal="center" vertical="top" wrapText="1"/>
    </xf>
    <xf numFmtId="0" fontId="95" fillId="59" borderId="47" xfId="0" applyFont="1" applyFill="1" applyBorder="1" applyAlignment="1">
      <alignment horizontal="center" vertical="top" wrapText="1"/>
    </xf>
    <xf numFmtId="0" fontId="97" fillId="0" borderId="37" xfId="0" applyFont="1" applyFill="1" applyBorder="1" applyAlignment="1">
      <alignment vertical="top" wrapText="1"/>
    </xf>
    <xf numFmtId="0" fontId="40" fillId="0" borderId="37" xfId="0" applyFont="1" applyFill="1" applyBorder="1" applyAlignment="1">
      <alignment horizontal="center" vertical="top" wrapText="1"/>
    </xf>
    <xf numFmtId="187" fontId="98" fillId="0" borderId="47" xfId="93" applyNumberFormat="1" applyFont="1" applyFill="1" applyBorder="1" applyAlignment="1">
      <alignment horizontal="right" vertical="top" wrapText="1"/>
    </xf>
    <xf numFmtId="0" fontId="36" fillId="0" borderId="29" xfId="0" applyFont="1" applyFill="1" applyBorder="1" applyAlignment="1">
      <alignment horizontal="right" vertical="top" wrapText="1"/>
    </xf>
    <xf numFmtId="0" fontId="36" fillId="0" borderId="29" xfId="0" applyFont="1" applyBorder="1" applyAlignment="1">
      <alignment vertical="top" wrapText="1"/>
    </xf>
    <xf numFmtId="49" fontId="40" fillId="22" borderId="32" xfId="0" applyNumberFormat="1" applyFont="1" applyFill="1" applyBorder="1" applyAlignment="1">
      <alignment horizontal="center" vertical="top" wrapText="1"/>
    </xf>
    <xf numFmtId="0" fontId="40" fillId="22" borderId="32" xfId="0" applyFont="1" applyFill="1" applyBorder="1" applyAlignment="1">
      <alignment horizontal="center" vertical="top" wrapText="1"/>
    </xf>
    <xf numFmtId="3" fontId="42" fillId="22" borderId="33" xfId="60" applyNumberFormat="1" applyFont="1" applyFill="1" applyBorder="1" applyAlignment="1">
      <alignment horizontal="right" vertical="top" wrapText="1"/>
    </xf>
    <xf numFmtId="0" fontId="42" fillId="22" borderId="34" xfId="0" applyFont="1" applyFill="1" applyBorder="1" applyAlignment="1">
      <alignment horizontal="right" vertical="top" wrapText="1"/>
    </xf>
    <xf numFmtId="187" fontId="36" fillId="22" borderId="34" xfId="0" applyNumberFormat="1" applyFont="1" applyFill="1" applyBorder="1" applyAlignment="1">
      <alignment vertical="top" wrapText="1"/>
    </xf>
    <xf numFmtId="0" fontId="2" fillId="57" borderId="21" xfId="0" applyFont="1" applyFill="1" applyBorder="1" applyAlignment="1">
      <alignment horizontal="left" vertical="top" wrapText="1"/>
    </xf>
    <xf numFmtId="49" fontId="4" fillId="57" borderId="21" xfId="0" applyNumberFormat="1" applyFont="1" applyFill="1" applyBorder="1" applyAlignment="1">
      <alignment horizontal="center" vertical="top" wrapText="1"/>
    </xf>
    <xf numFmtId="49" fontId="2" fillId="57" borderId="21" xfId="0" applyNumberFormat="1" applyFont="1" applyFill="1" applyBorder="1" applyAlignment="1">
      <alignment horizontal="center" vertical="top" wrapText="1"/>
    </xf>
    <xf numFmtId="0" fontId="2" fillId="57" borderId="21" xfId="0" applyFont="1" applyFill="1" applyBorder="1" applyAlignment="1">
      <alignment vertical="top" wrapText="1"/>
    </xf>
    <xf numFmtId="0" fontId="2" fillId="57" borderId="21" xfId="0" applyFont="1" applyFill="1" applyBorder="1" applyAlignment="1">
      <alignment horizontal="center" vertical="top" wrapText="1"/>
    </xf>
    <xf numFmtId="3" fontId="32" fillId="58" borderId="42" xfId="60" applyNumberFormat="1" applyFont="1" applyFill="1" applyBorder="1" applyAlignment="1">
      <alignment horizontal="right" vertical="top" wrapText="1"/>
    </xf>
    <xf numFmtId="0" fontId="32" fillId="58" borderId="43" xfId="0" applyFont="1" applyFill="1" applyBorder="1" applyAlignment="1">
      <alignment horizontal="right" vertical="top" wrapText="1"/>
    </xf>
    <xf numFmtId="187" fontId="3" fillId="58" borderId="43" xfId="0" applyNumberFormat="1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7" fillId="59" borderId="24" xfId="0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vertical="top" wrapText="1"/>
    </xf>
    <xf numFmtId="187" fontId="98" fillId="0" borderId="24" xfId="93" applyNumberFormat="1" applyFont="1" applyFill="1" applyBorder="1" applyAlignment="1">
      <alignment horizontal="right" vertical="top" wrapText="1"/>
    </xf>
    <xf numFmtId="0" fontId="37" fillId="0" borderId="48" xfId="80" applyFont="1" applyFill="1" applyBorder="1" applyAlignment="1">
      <alignment horizontal="center" vertical="top" wrapText="1"/>
      <protection/>
    </xf>
    <xf numFmtId="0" fontId="36" fillId="0" borderId="30" xfId="0" applyFont="1" applyFill="1" applyBorder="1" applyAlignment="1">
      <alignment horizontal="center" vertical="top" wrapText="1"/>
    </xf>
    <xf numFmtId="0" fontId="36" fillId="0" borderId="30" xfId="102" applyFont="1" applyFill="1" applyBorder="1" applyAlignment="1">
      <alignment horizontal="center" vertical="top" wrapText="1"/>
      <protection/>
    </xf>
    <xf numFmtId="3" fontId="36" fillId="0" borderId="48" xfId="60" applyNumberFormat="1" applyFont="1" applyFill="1" applyBorder="1" applyAlignment="1">
      <alignment horizontal="right" vertical="top" wrapText="1"/>
    </xf>
    <xf numFmtId="0" fontId="36" fillId="0" borderId="31" xfId="0" applyFont="1" applyFill="1" applyBorder="1" applyAlignment="1">
      <alignment horizontal="right" vertical="top" wrapText="1"/>
    </xf>
    <xf numFmtId="0" fontId="36" fillId="0" borderId="31" xfId="0" applyFont="1" applyFill="1" applyBorder="1" applyAlignment="1">
      <alignment vertical="top" wrapText="1"/>
    </xf>
    <xf numFmtId="49" fontId="92" fillId="0" borderId="2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95" fillId="59" borderId="0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95" fillId="0" borderId="48" xfId="0" applyFont="1" applyFill="1" applyBorder="1" applyAlignment="1">
      <alignment horizontal="center" vertical="top" wrapText="1"/>
    </xf>
    <xf numFmtId="187" fontId="95" fillId="0" borderId="48" xfId="93" applyNumberFormat="1" applyFont="1" applyFill="1" applyBorder="1" applyAlignment="1">
      <alignment vertical="top" wrapText="1"/>
    </xf>
    <xf numFmtId="49" fontId="91" fillId="0" borderId="58" xfId="0" applyNumberFormat="1" applyFont="1" applyFill="1" applyBorder="1" applyAlignment="1">
      <alignment horizontal="center" vertical="top" wrapText="1"/>
    </xf>
    <xf numFmtId="0" fontId="95" fillId="59" borderId="59" xfId="0" applyFont="1" applyFill="1" applyBorder="1" applyAlignment="1">
      <alignment horizontal="center" vertical="top" wrapText="1"/>
    </xf>
    <xf numFmtId="0" fontId="95" fillId="0" borderId="5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center" vertical="top" wrapText="1"/>
    </xf>
    <xf numFmtId="187" fontId="91" fillId="0" borderId="59" xfId="93" applyNumberFormat="1" applyFont="1" applyBorder="1" applyAlignment="1">
      <alignment horizontal="right" vertical="top" wrapText="1"/>
    </xf>
    <xf numFmtId="0" fontId="4" fillId="0" borderId="60" xfId="0" applyFont="1" applyFill="1" applyBorder="1" applyAlignment="1">
      <alignment horizontal="right" vertical="top" wrapText="1"/>
    </xf>
    <xf numFmtId="0" fontId="4" fillId="0" borderId="60" xfId="0" applyFont="1" applyBorder="1" applyAlignment="1">
      <alignment vertical="top" wrapText="1"/>
    </xf>
    <xf numFmtId="49" fontId="91" fillId="0" borderId="22" xfId="0" applyNumberFormat="1" applyFont="1" applyFill="1" applyBorder="1" applyAlignment="1">
      <alignment horizontal="center" vertical="top" wrapText="1"/>
    </xf>
    <xf numFmtId="0" fontId="95" fillId="59" borderId="35" xfId="0" applyFont="1" applyFill="1" applyBorder="1" applyAlignment="1">
      <alignment horizontal="center" vertical="top" wrapText="1"/>
    </xf>
    <xf numFmtId="0" fontId="95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187" fontId="91" fillId="0" borderId="35" xfId="93" applyNumberFormat="1" applyFont="1" applyBorder="1" applyAlignment="1">
      <alignment horizontal="right" vertical="top" wrapText="1"/>
    </xf>
    <xf numFmtId="0" fontId="4" fillId="0" borderId="36" xfId="0" applyFont="1" applyFill="1" applyBorder="1" applyAlignment="1">
      <alignment horizontal="right" vertical="top" wrapText="1"/>
    </xf>
    <xf numFmtId="0" fontId="4" fillId="0" borderId="36" xfId="0" applyFont="1" applyBorder="1" applyAlignment="1">
      <alignment vertical="top" wrapText="1"/>
    </xf>
    <xf numFmtId="49" fontId="5" fillId="22" borderId="22" xfId="0" applyNumberFormat="1" applyFont="1" applyFill="1" applyBorder="1" applyAlignment="1">
      <alignment horizontal="center" vertical="top" wrapText="1"/>
    </xf>
    <xf numFmtId="0" fontId="91" fillId="0" borderId="0" xfId="74" applyFont="1" applyFill="1" applyBorder="1" applyAlignment="1" applyProtection="1">
      <alignment horizontal="center" vertical="top" wrapText="1"/>
      <protection/>
    </xf>
    <xf numFmtId="49" fontId="5" fillId="22" borderId="32" xfId="0" applyNumberFormat="1" applyFont="1" applyFill="1" applyBorder="1" applyAlignment="1">
      <alignment horizontal="center" vertical="top" wrapText="1"/>
    </xf>
    <xf numFmtId="0" fontId="5" fillId="22" borderId="32" xfId="0" applyFont="1" applyFill="1" applyBorder="1" applyAlignment="1">
      <alignment horizontal="center" vertical="top" wrapText="1"/>
    </xf>
    <xf numFmtId="3" fontId="9" fillId="22" borderId="33" xfId="60" applyNumberFormat="1" applyFont="1" applyFill="1" applyBorder="1" applyAlignment="1">
      <alignment horizontal="right" vertical="top" wrapText="1"/>
    </xf>
    <xf numFmtId="0" fontId="9" fillId="22" borderId="34" xfId="0" applyFont="1" applyFill="1" applyBorder="1" applyAlignment="1">
      <alignment horizontal="right" vertical="top" wrapText="1"/>
    </xf>
    <xf numFmtId="0" fontId="4" fillId="22" borderId="32" xfId="0" applyFont="1" applyFill="1" applyBorder="1" applyAlignment="1">
      <alignment vertical="top" wrapText="1"/>
    </xf>
    <xf numFmtId="49" fontId="5" fillId="22" borderId="34" xfId="0" applyNumberFormat="1" applyFont="1" applyFill="1" applyBorder="1" applyAlignment="1">
      <alignment horizontal="center" vertical="top" wrapText="1"/>
    </xf>
    <xf numFmtId="0" fontId="5" fillId="22" borderId="32" xfId="0" applyFont="1" applyFill="1" applyBorder="1" applyAlignment="1">
      <alignment vertical="top" wrapText="1"/>
    </xf>
    <xf numFmtId="0" fontId="4" fillId="22" borderId="34" xfId="0" applyFont="1" applyFill="1" applyBorder="1" applyAlignment="1">
      <alignment vertical="top" wrapText="1"/>
    </xf>
    <xf numFmtId="49" fontId="4" fillId="22" borderId="21" xfId="0" applyNumberFormat="1" applyFont="1" applyFill="1" applyBorder="1" applyAlignment="1">
      <alignment horizontal="center" vertical="top" wrapText="1"/>
    </xf>
    <xf numFmtId="49" fontId="91" fillId="0" borderId="26" xfId="0" applyNumberFormat="1" applyFont="1" applyFill="1" applyBorder="1" applyAlignment="1">
      <alignment horizontal="center" vertical="top" wrapText="1"/>
    </xf>
    <xf numFmtId="0" fontId="91" fillId="0" borderId="37" xfId="74" applyFont="1" applyFill="1" applyBorder="1" applyAlignment="1" applyProtection="1">
      <alignment horizontal="center" vertical="top" wrapText="1"/>
      <protection/>
    </xf>
    <xf numFmtId="0" fontId="91" fillId="0" borderId="22" xfId="74" applyFont="1" applyFill="1" applyBorder="1" applyAlignment="1" applyProtection="1">
      <alignment horizontal="center" vertical="top" wrapText="1"/>
      <protection/>
    </xf>
    <xf numFmtId="0" fontId="5" fillId="0" borderId="21" xfId="74" applyFont="1" applyFill="1" applyBorder="1" applyAlignment="1" applyProtection="1">
      <alignment horizontal="center" vertical="top" wrapText="1"/>
      <protection/>
    </xf>
    <xf numFmtId="0" fontId="40" fillId="22" borderId="32" xfId="0" applyFont="1" applyFill="1" applyBorder="1" applyAlignment="1">
      <alignment horizontal="left" vertical="top" wrapText="1"/>
    </xf>
    <xf numFmtId="0" fontId="98" fillId="0" borderId="23" xfId="74" applyFont="1" applyFill="1" applyBorder="1" applyAlignment="1" applyProtection="1">
      <alignment horizontal="center" vertical="top" wrapText="1"/>
      <protection/>
    </xf>
    <xf numFmtId="0" fontId="96" fillId="0" borderId="23" xfId="74" applyFont="1" applyFill="1" applyBorder="1" applyAlignment="1" applyProtection="1">
      <alignment horizontal="center" vertical="top" wrapText="1"/>
      <protection/>
    </xf>
    <xf numFmtId="0" fontId="96" fillId="0" borderId="30" xfId="74" applyFont="1" applyFill="1" applyBorder="1" applyAlignment="1" applyProtection="1">
      <alignment horizontal="center" vertical="top" wrapText="1"/>
      <protection/>
    </xf>
    <xf numFmtId="49" fontId="4" fillId="0" borderId="26" xfId="0" applyNumberFormat="1" applyFont="1" applyFill="1" applyBorder="1" applyAlignment="1">
      <alignment horizontal="center" vertical="top" wrapText="1"/>
    </xf>
    <xf numFmtId="49" fontId="33" fillId="0" borderId="30" xfId="80" applyNumberFormat="1" applyFont="1" applyFill="1" applyBorder="1" applyAlignment="1">
      <alignment horizontal="center" vertical="top" wrapText="1"/>
      <protection/>
    </xf>
    <xf numFmtId="0" fontId="92" fillId="0" borderId="37" xfId="74" applyFont="1" applyFill="1" applyBorder="1" applyAlignment="1" applyProtection="1">
      <alignment horizontal="center" vertical="top" wrapText="1"/>
      <protection/>
    </xf>
    <xf numFmtId="0" fontId="91" fillId="0" borderId="58" xfId="74" applyFont="1" applyFill="1" applyBorder="1" applyAlignment="1" applyProtection="1">
      <alignment horizontal="center" vertical="top" wrapText="1"/>
      <protection/>
    </xf>
    <xf numFmtId="49" fontId="2" fillId="22" borderId="33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3" fontId="5" fillId="0" borderId="35" xfId="60" applyNumberFormat="1" applyFont="1" applyFill="1" applyBorder="1" applyAlignment="1">
      <alignment horizontal="right" vertical="top" wrapText="1"/>
    </xf>
    <xf numFmtId="0" fontId="5" fillId="0" borderId="36" xfId="0" applyFont="1" applyFill="1" applyBorder="1" applyAlignment="1">
      <alignment horizontal="right" vertical="top" wrapText="1"/>
    </xf>
    <xf numFmtId="49" fontId="2" fillId="22" borderId="20" xfId="0" applyNumberFormat="1" applyFont="1" applyFill="1" applyBorder="1" applyAlignment="1">
      <alignment horizontal="center" vertical="top" wrapText="1"/>
    </xf>
    <xf numFmtId="0" fontId="2" fillId="22" borderId="20" xfId="0" applyFont="1" applyFill="1" applyBorder="1" applyAlignment="1">
      <alignment horizontal="center" vertical="top" wrapText="1"/>
    </xf>
    <xf numFmtId="3" fontId="32" fillId="22" borderId="49" xfId="60" applyNumberFormat="1" applyFont="1" applyFill="1" applyBorder="1" applyAlignment="1">
      <alignment horizontal="right" vertical="top" wrapText="1"/>
    </xf>
    <xf numFmtId="0" fontId="32" fillId="22" borderId="50" xfId="0" applyFont="1" applyFill="1" applyBorder="1" applyAlignment="1">
      <alignment horizontal="right" vertical="top" wrapText="1"/>
    </xf>
    <xf numFmtId="187" fontId="3" fillId="22" borderId="50" xfId="0" applyNumberFormat="1" applyFont="1" applyFill="1" applyBorder="1" applyAlignment="1">
      <alignment vertical="top" wrapText="1"/>
    </xf>
    <xf numFmtId="0" fontId="0" fillId="0" borderId="61" xfId="0" applyBorder="1" applyAlignment="1">
      <alignment/>
    </xf>
    <xf numFmtId="0" fontId="91" fillId="0" borderId="26" xfId="74" applyFont="1" applyFill="1" applyBorder="1" applyAlignment="1" applyProtection="1">
      <alignment horizontal="center" vertical="top" wrapText="1"/>
      <protection/>
    </xf>
    <xf numFmtId="49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3" fontId="5" fillId="0" borderId="42" xfId="6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92" fillId="22" borderId="37" xfId="74" applyFont="1" applyFill="1" applyBorder="1" applyAlignment="1" applyProtection="1">
      <alignment horizontal="center" vertical="top" wrapText="1"/>
      <protection/>
    </xf>
    <xf numFmtId="0" fontId="34" fillId="22" borderId="37" xfId="80" applyFont="1" applyFill="1" applyBorder="1" applyAlignment="1">
      <alignment horizontal="center" vertical="top" wrapText="1"/>
      <protection/>
    </xf>
    <xf numFmtId="49" fontId="5" fillId="22" borderId="37" xfId="0" applyNumberFormat="1" applyFont="1" applyFill="1" applyBorder="1" applyAlignment="1">
      <alignment horizontal="center" vertical="top" wrapText="1"/>
    </xf>
    <xf numFmtId="0" fontId="5" fillId="22" borderId="37" xfId="0" applyFont="1" applyFill="1" applyBorder="1" applyAlignment="1">
      <alignment vertical="top" wrapText="1"/>
    </xf>
    <xf numFmtId="0" fontId="5" fillId="22" borderId="37" xfId="0" applyFont="1" applyFill="1" applyBorder="1" applyAlignment="1">
      <alignment horizontal="center" vertical="top" wrapText="1"/>
    </xf>
    <xf numFmtId="0" fontId="4" fillId="22" borderId="37" xfId="0" applyFont="1" applyFill="1" applyBorder="1" applyAlignment="1">
      <alignment horizontal="center" vertical="top" wrapText="1"/>
    </xf>
    <xf numFmtId="3" fontId="5" fillId="22" borderId="47" xfId="60" applyNumberFormat="1" applyFont="1" applyFill="1" applyBorder="1" applyAlignment="1">
      <alignment horizontal="right" vertical="top" wrapText="1"/>
    </xf>
    <xf numFmtId="0" fontId="5" fillId="22" borderId="29" xfId="0" applyFont="1" applyFill="1" applyBorder="1" applyAlignment="1">
      <alignment horizontal="right" vertical="top" wrapText="1"/>
    </xf>
    <xf numFmtId="187" fontId="5" fillId="22" borderId="37" xfId="0" applyNumberFormat="1" applyFont="1" applyFill="1" applyBorder="1" applyAlignment="1">
      <alignment vertical="top" wrapText="1"/>
    </xf>
    <xf numFmtId="0" fontId="92" fillId="22" borderId="32" xfId="74" applyFont="1" applyFill="1" applyBorder="1" applyAlignment="1" applyProtection="1">
      <alignment horizontal="center" vertical="top" wrapText="1"/>
      <protection/>
    </xf>
    <xf numFmtId="0" fontId="95" fillId="22" borderId="32" xfId="0" applyFont="1" applyFill="1" applyBorder="1" applyAlignment="1">
      <alignment horizontal="center" vertical="top" wrapText="1"/>
    </xf>
    <xf numFmtId="0" fontId="4" fillId="22" borderId="32" xfId="0" applyFont="1" applyFill="1" applyBorder="1" applyAlignment="1">
      <alignment horizontal="center" vertical="top" wrapText="1"/>
    </xf>
    <xf numFmtId="187" fontId="91" fillId="22" borderId="33" xfId="93" applyNumberFormat="1" applyFont="1" applyFill="1" applyBorder="1" applyAlignment="1">
      <alignment horizontal="right" vertical="top" wrapText="1"/>
    </xf>
    <xf numFmtId="0" fontId="4" fillId="22" borderId="34" xfId="0" applyFont="1" applyFill="1" applyBorder="1" applyAlignment="1">
      <alignment horizontal="right" vertical="top" wrapText="1"/>
    </xf>
    <xf numFmtId="187" fontId="4" fillId="22" borderId="32" xfId="0" applyNumberFormat="1" applyFont="1" applyFill="1" applyBorder="1" applyAlignment="1">
      <alignment vertical="top" wrapText="1"/>
    </xf>
    <xf numFmtId="0" fontId="91" fillId="22" borderId="32" xfId="74" applyFont="1" applyFill="1" applyBorder="1" applyAlignment="1" applyProtection="1">
      <alignment horizontal="center" vertical="top" wrapText="1"/>
      <protection/>
    </xf>
    <xf numFmtId="49" fontId="91" fillId="22" borderId="32" xfId="0" applyNumberFormat="1" applyFont="1" applyFill="1" applyBorder="1" applyAlignment="1">
      <alignment horizontal="center" vertical="top" wrapText="1"/>
    </xf>
    <xf numFmtId="0" fontId="99" fillId="22" borderId="32" xfId="0" applyFont="1" applyFill="1" applyBorder="1" applyAlignment="1">
      <alignment vertical="top" wrapText="1"/>
    </xf>
    <xf numFmtId="0" fontId="92" fillId="0" borderId="30" xfId="74" applyFont="1" applyFill="1" applyBorder="1" applyAlignment="1" applyProtection="1">
      <alignment horizontal="center" vertical="top" wrapText="1"/>
      <protection/>
    </xf>
    <xf numFmtId="49" fontId="5" fillId="22" borderId="21" xfId="0" applyNumberFormat="1" applyFont="1" applyFill="1" applyBorder="1" applyAlignment="1">
      <alignment horizontal="center" vertical="top" wrapText="1"/>
    </xf>
    <xf numFmtId="0" fontId="0" fillId="22" borderId="21" xfId="0" applyFill="1" applyBorder="1" applyAlignment="1">
      <alignment/>
    </xf>
    <xf numFmtId="49" fontId="5" fillId="22" borderId="35" xfId="0" applyNumberFormat="1" applyFont="1" applyFill="1" applyBorder="1" applyAlignment="1">
      <alignment horizontal="center" vertical="top" wrapText="1"/>
    </xf>
    <xf numFmtId="0" fontId="5" fillId="22" borderId="22" xfId="0" applyFont="1" applyFill="1" applyBorder="1" applyAlignment="1">
      <alignment vertical="top" wrapText="1"/>
    </xf>
    <xf numFmtId="0" fontId="4" fillId="22" borderId="22" xfId="0" applyFont="1" applyFill="1" applyBorder="1" applyAlignment="1">
      <alignment vertical="top" wrapText="1"/>
    </xf>
    <xf numFmtId="49" fontId="4" fillId="22" borderId="20" xfId="0" applyNumberFormat="1" applyFont="1" applyFill="1" applyBorder="1" applyAlignment="1">
      <alignment horizontal="center" vertical="top" wrapText="1"/>
    </xf>
    <xf numFmtId="0" fontId="35" fillId="22" borderId="34" xfId="0" applyFont="1" applyFill="1" applyBorder="1" applyAlignment="1">
      <alignment horizontal="right" vertical="top" wrapText="1"/>
    </xf>
    <xf numFmtId="49" fontId="92" fillId="0" borderId="38" xfId="0" applyNumberFormat="1" applyFont="1" applyFill="1" applyBorder="1" applyAlignment="1">
      <alignment horizontal="center" vertical="top" wrapText="1"/>
    </xf>
    <xf numFmtId="0" fontId="5" fillId="22" borderId="42" xfId="0" applyFont="1" applyFill="1" applyBorder="1" applyAlignment="1">
      <alignment horizontal="center" vertical="top" wrapText="1"/>
    </xf>
    <xf numFmtId="0" fontId="5" fillId="22" borderId="43" xfId="0" applyFont="1" applyFill="1" applyBorder="1" applyAlignment="1">
      <alignment vertical="top" wrapText="1"/>
    </xf>
    <xf numFmtId="49" fontId="5" fillId="22" borderId="32" xfId="0" applyNumberFormat="1" applyFont="1" applyFill="1" applyBorder="1" applyAlignment="1">
      <alignment horizontal="left" vertical="top" wrapText="1"/>
    </xf>
    <xf numFmtId="49" fontId="5" fillId="22" borderId="22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102" applyFont="1" applyFill="1" applyBorder="1" applyAlignment="1">
      <alignment horizontal="center" vertical="top" wrapText="1"/>
      <protection/>
    </xf>
    <xf numFmtId="3" fontId="36" fillId="0" borderId="0" xfId="6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3" fontId="4" fillId="0" borderId="0" xfId="60" applyNumberFormat="1" applyFont="1" applyFill="1" applyBorder="1" applyAlignment="1">
      <alignment horizontal="right" vertical="top" wrapText="1"/>
    </xf>
    <xf numFmtId="0" fontId="91" fillId="0" borderId="0" xfId="102" applyFont="1" applyFill="1" applyBorder="1" applyAlignment="1">
      <alignment vertical="top" wrapText="1"/>
      <protection/>
    </xf>
    <xf numFmtId="0" fontId="33" fillId="0" borderId="0" xfId="80" applyFont="1" applyFill="1" applyBorder="1" applyAlignment="1">
      <alignment horizontal="center" vertical="top" wrapText="1"/>
      <protection/>
    </xf>
    <xf numFmtId="0" fontId="91" fillId="0" borderId="0" xfId="102" applyFont="1" applyFill="1" applyBorder="1" applyAlignment="1">
      <alignment horizontal="center" vertical="top" wrapText="1"/>
      <protection/>
    </xf>
    <xf numFmtId="0" fontId="91" fillId="0" borderId="0" xfId="102" applyFont="1" applyFill="1" applyBorder="1" applyAlignment="1">
      <alignment horizontal="right" vertical="top" wrapText="1"/>
      <protection/>
    </xf>
    <xf numFmtId="49" fontId="4" fillId="0" borderId="0" xfId="81" applyNumberFormat="1" applyFont="1" applyFill="1" applyBorder="1" applyAlignment="1">
      <alignment horizontal="center" vertical="top"/>
      <protection/>
    </xf>
    <xf numFmtId="49" fontId="5" fillId="22" borderId="38" xfId="0" applyNumberFormat="1" applyFont="1" applyFill="1" applyBorder="1" applyAlignment="1">
      <alignment horizontal="center" vertical="top" wrapText="1"/>
    </xf>
    <xf numFmtId="49" fontId="5" fillId="22" borderId="34" xfId="0" applyNumberFormat="1" applyFont="1" applyFill="1" applyBorder="1" applyAlignment="1">
      <alignment horizontal="left" vertical="top" wrapText="1"/>
    </xf>
    <xf numFmtId="0" fontId="5" fillId="22" borderId="34" xfId="0" applyFont="1" applyFill="1" applyBorder="1" applyAlignment="1">
      <alignment vertical="top" wrapText="1"/>
    </xf>
    <xf numFmtId="49" fontId="4" fillId="0" borderId="28" xfId="80" applyNumberFormat="1" applyFont="1" applyFill="1" applyBorder="1" applyAlignment="1">
      <alignment horizontal="center" vertical="top" wrapText="1"/>
      <protection/>
    </xf>
    <xf numFmtId="0" fontId="4" fillId="0" borderId="27" xfId="0" applyFont="1" applyFill="1" applyBorder="1" applyAlignment="1">
      <alignment horizontal="left" vertical="top" wrapText="1"/>
    </xf>
    <xf numFmtId="49" fontId="34" fillId="22" borderId="32" xfId="80" applyNumberFormat="1" applyFont="1" applyFill="1" applyBorder="1" applyAlignment="1">
      <alignment horizontal="center" vertical="top" wrapText="1"/>
      <protection/>
    </xf>
    <xf numFmtId="49" fontId="5" fillId="22" borderId="19" xfId="0" applyNumberFormat="1" applyFont="1" applyFill="1" applyBorder="1" applyAlignment="1">
      <alignment horizontal="center" vertical="top" wrapText="1"/>
    </xf>
    <xf numFmtId="3" fontId="5" fillId="22" borderId="33" xfId="60" applyNumberFormat="1" applyFont="1" applyFill="1" applyBorder="1" applyAlignment="1">
      <alignment horizontal="right" vertical="top" wrapText="1"/>
    </xf>
    <xf numFmtId="0" fontId="5" fillId="22" borderId="34" xfId="0" applyFont="1" applyFill="1" applyBorder="1" applyAlignment="1">
      <alignment horizontal="right" vertical="top" wrapText="1"/>
    </xf>
    <xf numFmtId="187" fontId="5" fillId="22" borderId="34" xfId="0" applyNumberFormat="1" applyFont="1" applyFill="1" applyBorder="1" applyAlignment="1">
      <alignment vertical="top" wrapText="1"/>
    </xf>
    <xf numFmtId="49" fontId="34" fillId="0" borderId="37" xfId="80" applyNumberFormat="1" applyFont="1" applyFill="1" applyBorder="1" applyAlignment="1">
      <alignment horizontal="center" vertical="top" wrapText="1"/>
      <protection/>
    </xf>
    <xf numFmtId="49" fontId="5" fillId="0" borderId="61" xfId="0" applyNumberFormat="1" applyFont="1" applyFill="1" applyBorder="1" applyAlignment="1">
      <alignment horizontal="center" vertical="top" wrapText="1"/>
    </xf>
    <xf numFmtId="187" fontId="5" fillId="0" borderId="29" xfId="0" applyNumberFormat="1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/>
    </xf>
    <xf numFmtId="0" fontId="94" fillId="0" borderId="22" xfId="74" applyFont="1" applyFill="1" applyBorder="1" applyAlignment="1" applyProtection="1">
      <alignment horizontal="center" vertical="top" wrapText="1"/>
      <protection/>
    </xf>
    <xf numFmtId="0" fontId="33" fillId="0" borderId="22" xfId="80" applyFont="1" applyFill="1" applyBorder="1" applyAlignment="1">
      <alignment horizontal="center" vertical="top" wrapText="1"/>
      <protection/>
    </xf>
    <xf numFmtId="0" fontId="95" fillId="59" borderId="22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5" fillId="0" borderId="38" xfId="80" applyFont="1" applyFill="1" applyBorder="1" applyAlignment="1">
      <alignment horizontal="center" vertical="top" wrapText="1"/>
      <protection/>
    </xf>
    <xf numFmtId="0" fontId="5" fillId="0" borderId="62" xfId="0" applyFont="1" applyBorder="1" applyAlignment="1">
      <alignment horizontal="center" vertical="top" wrapText="1"/>
    </xf>
    <xf numFmtId="0" fontId="5" fillId="0" borderId="40" xfId="102" applyFont="1" applyFill="1" applyBorder="1" applyAlignment="1">
      <alignment horizontal="right" vertical="top" wrapText="1"/>
      <protection/>
    </xf>
    <xf numFmtId="0" fontId="5" fillId="0" borderId="40" xfId="102" applyFont="1" applyFill="1" applyBorder="1" applyAlignment="1">
      <alignment vertical="top" wrapText="1"/>
      <protection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65" xfId="0" applyFont="1" applyBorder="1" applyAlignment="1">
      <alignment vertical="top" wrapText="1"/>
    </xf>
    <xf numFmtId="3" fontId="7" fillId="0" borderId="19" xfId="60" applyNumberFormat="1" applyFont="1" applyFill="1" applyBorder="1" applyAlignment="1">
      <alignment horizontal="center" vertical="top" wrapText="1"/>
    </xf>
    <xf numFmtId="187" fontId="91" fillId="0" borderId="45" xfId="93" applyNumberFormat="1" applyFont="1" applyFill="1" applyBorder="1" applyAlignment="1">
      <alignment horizontal="right" vertical="top" wrapText="1"/>
    </xf>
    <xf numFmtId="3" fontId="91" fillId="0" borderId="24" xfId="0" applyNumberFormat="1" applyFont="1" applyFill="1" applyBorder="1" applyAlignment="1">
      <alignment vertical="top" wrapText="1"/>
    </xf>
    <xf numFmtId="187" fontId="91" fillId="0" borderId="24" xfId="93" applyNumberFormat="1" applyFont="1" applyFill="1" applyBorder="1" applyAlignment="1">
      <alignment horizontal="right" vertical="top" wrapText="1"/>
    </xf>
    <xf numFmtId="187" fontId="91" fillId="0" borderId="0" xfId="93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5" fillId="0" borderId="47" xfId="0" applyNumberFormat="1" applyFont="1" applyFill="1" applyBorder="1" applyAlignment="1">
      <alignment horizontal="center" vertical="top" wrapText="1"/>
    </xf>
    <xf numFmtId="0" fontId="4" fillId="56" borderId="31" xfId="0" applyFont="1" applyFill="1" applyBorder="1" applyAlignment="1">
      <alignment vertical="top" wrapText="1"/>
    </xf>
    <xf numFmtId="49" fontId="2" fillId="57" borderId="0" xfId="0" applyNumberFormat="1" applyFont="1" applyFill="1" applyBorder="1" applyAlignment="1">
      <alignment horizontal="center" vertical="top" wrapText="1"/>
    </xf>
    <xf numFmtId="3" fontId="91" fillId="0" borderId="48" xfId="0" applyNumberFormat="1" applyFont="1" applyBorder="1" applyAlignment="1">
      <alignment vertical="top" wrapText="1"/>
    </xf>
    <xf numFmtId="0" fontId="5" fillId="0" borderId="31" xfId="0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vertical="top" wrapText="1"/>
    </xf>
    <xf numFmtId="0" fontId="4" fillId="0" borderId="37" xfId="102" applyFont="1" applyFill="1" applyBorder="1" applyAlignment="1">
      <alignment horizontal="center" vertical="top" wrapText="1"/>
      <protection/>
    </xf>
    <xf numFmtId="49" fontId="4" fillId="22" borderId="35" xfId="0" applyNumberFormat="1" applyFont="1" applyFill="1" applyBorder="1" applyAlignment="1">
      <alignment horizontal="center" vertical="top" wrapText="1"/>
    </xf>
    <xf numFmtId="49" fontId="2" fillId="22" borderId="35" xfId="0" applyNumberFormat="1" applyFont="1" applyFill="1" applyBorder="1" applyAlignment="1">
      <alignment horizontal="center" vertical="top" wrapText="1"/>
    </xf>
    <xf numFmtId="49" fontId="2" fillId="57" borderId="66" xfId="0" applyNumberFormat="1" applyFont="1" applyFill="1" applyBorder="1" applyAlignment="1">
      <alignment horizontal="center" vertical="top" wrapText="1"/>
    </xf>
    <xf numFmtId="0" fontId="92" fillId="0" borderId="47" xfId="0" applyFont="1" applyBorder="1" applyAlignment="1">
      <alignment horizontal="center" vertical="top" wrapText="1"/>
    </xf>
    <xf numFmtId="0" fontId="92" fillId="0" borderId="37" xfId="102" applyFont="1" applyFill="1" applyBorder="1" applyAlignment="1">
      <alignment horizontal="center" vertical="top" wrapText="1"/>
      <protection/>
    </xf>
    <xf numFmtId="0" fontId="5" fillId="22" borderId="32" xfId="0" applyFont="1" applyFill="1" applyBorder="1" applyAlignment="1">
      <alignment horizontal="left" vertical="top" wrapText="1"/>
    </xf>
    <xf numFmtId="49" fontId="34" fillId="22" borderId="32" xfId="80" applyNumberFormat="1" applyFont="1" applyFill="1" applyBorder="1" applyAlignment="1">
      <alignment horizontal="center" vertical="top" wrapText="1"/>
      <protection/>
    </xf>
    <xf numFmtId="0" fontId="5" fillId="22" borderId="19" xfId="0" applyFont="1" applyFill="1" applyBorder="1" applyAlignment="1">
      <alignment horizontal="center" vertical="top" wrapText="1"/>
    </xf>
    <xf numFmtId="0" fontId="4" fillId="22" borderId="32" xfId="102" applyFont="1" applyFill="1" applyBorder="1" applyAlignment="1">
      <alignment horizontal="center" vertical="top" wrapText="1"/>
      <protection/>
    </xf>
    <xf numFmtId="3" fontId="5" fillId="22" borderId="33" xfId="0" applyNumberFormat="1" applyFont="1" applyFill="1" applyBorder="1" applyAlignment="1">
      <alignment horizontal="right" vertical="top" wrapText="1"/>
    </xf>
    <xf numFmtId="0" fontId="5" fillId="0" borderId="37" xfId="74" applyFont="1" applyFill="1" applyBorder="1" applyAlignment="1" applyProtection="1">
      <alignment horizontal="center" vertical="top" wrapText="1"/>
      <protection/>
    </xf>
    <xf numFmtId="49" fontId="5" fillId="0" borderId="37" xfId="80" applyNumberFormat="1" applyFont="1" applyFill="1" applyBorder="1" applyAlignment="1">
      <alignment horizontal="center" vertical="top" wrapText="1"/>
      <protection/>
    </xf>
    <xf numFmtId="49" fontId="5" fillId="0" borderId="37" xfId="60" applyNumberFormat="1" applyFont="1" applyBorder="1" applyAlignment="1">
      <alignment horizontal="center" vertical="top" wrapText="1"/>
    </xf>
    <xf numFmtId="0" fontId="5" fillId="0" borderId="37" xfId="102" applyFont="1" applyFill="1" applyBorder="1" applyAlignment="1">
      <alignment vertical="top" wrapText="1"/>
      <protection/>
    </xf>
    <xf numFmtId="0" fontId="93" fillId="0" borderId="21" xfId="74" applyFont="1" applyFill="1" applyBorder="1" applyAlignment="1" applyProtection="1">
      <alignment horizontal="center" vertical="top" wrapText="1"/>
      <protection/>
    </xf>
    <xf numFmtId="49" fontId="33" fillId="0" borderId="21" xfId="80" applyNumberFormat="1" applyFont="1" applyFill="1" applyBorder="1" applyAlignment="1">
      <alignment horizontal="center" vertical="top" wrapText="1"/>
      <protection/>
    </xf>
    <xf numFmtId="0" fontId="91" fillId="0" borderId="42" xfId="0" applyFont="1" applyBorder="1" applyAlignment="1">
      <alignment horizontal="center" vertical="top" wrapText="1"/>
    </xf>
    <xf numFmtId="0" fontId="4" fillId="0" borderId="21" xfId="82" applyFont="1" applyFill="1" applyBorder="1" applyAlignment="1">
      <alignment vertical="top"/>
      <protection/>
    </xf>
    <xf numFmtId="3" fontId="4" fillId="0" borderId="42" xfId="61" applyNumberFormat="1" applyFont="1" applyFill="1" applyBorder="1" applyAlignment="1">
      <alignment horizontal="right" vertical="top"/>
    </xf>
    <xf numFmtId="49" fontId="34" fillId="0" borderId="61" xfId="80" applyNumberFormat="1" applyFont="1" applyFill="1" applyBorder="1" applyAlignment="1">
      <alignment horizontal="center" vertical="top" wrapText="1"/>
      <protection/>
    </xf>
    <xf numFmtId="0" fontId="34" fillId="0" borderId="37" xfId="80" applyFont="1" applyFill="1" applyBorder="1" applyAlignment="1">
      <alignment wrapText="1"/>
      <protection/>
    </xf>
    <xf numFmtId="0" fontId="93" fillId="22" borderId="32" xfId="74" applyFont="1" applyFill="1" applyBorder="1" applyAlignment="1" applyProtection="1">
      <alignment horizontal="center" vertical="top" wrapText="1"/>
      <protection/>
    </xf>
    <xf numFmtId="49" fontId="34" fillId="22" borderId="19" xfId="80" applyNumberFormat="1" applyFont="1" applyFill="1" applyBorder="1" applyAlignment="1">
      <alignment horizontal="center" vertical="top" wrapText="1"/>
      <protection/>
    </xf>
    <xf numFmtId="0" fontId="91" fillId="22" borderId="33" xfId="0" applyFont="1" applyFill="1" applyBorder="1" applyAlignment="1">
      <alignment horizontal="center" vertical="top" wrapText="1"/>
    </xf>
    <xf numFmtId="3" fontId="4" fillId="22" borderId="33" xfId="61" applyNumberFormat="1" applyFont="1" applyFill="1" applyBorder="1" applyAlignment="1">
      <alignment horizontal="right" vertical="top"/>
    </xf>
    <xf numFmtId="0" fontId="4" fillId="22" borderId="34" xfId="102" applyFont="1" applyFill="1" applyBorder="1" applyAlignment="1">
      <alignment horizontal="right" vertical="top" wrapText="1"/>
      <protection/>
    </xf>
    <xf numFmtId="0" fontId="4" fillId="22" borderId="34" xfId="102" applyFont="1" applyFill="1" applyBorder="1" applyAlignment="1">
      <alignment vertical="top" wrapText="1"/>
      <protection/>
    </xf>
    <xf numFmtId="49" fontId="34" fillId="22" borderId="19" xfId="80" applyNumberFormat="1" applyFont="1" applyFill="1" applyBorder="1" applyAlignment="1">
      <alignment horizontal="center" vertical="top" wrapText="1"/>
      <protection/>
    </xf>
    <xf numFmtId="0" fontId="4" fillId="22" borderId="32" xfId="82" applyFont="1" applyFill="1" applyBorder="1" applyAlignment="1">
      <alignment vertical="top"/>
      <protection/>
    </xf>
    <xf numFmtId="0" fontId="93" fillId="0" borderId="30" xfId="74" applyFont="1" applyFill="1" applyBorder="1" applyAlignment="1" applyProtection="1">
      <alignment horizontal="center" vertical="top" wrapText="1"/>
      <protection/>
    </xf>
    <xf numFmtId="0" fontId="91" fillId="0" borderId="48" xfId="0" applyFont="1" applyBorder="1" applyAlignment="1">
      <alignment horizontal="center" vertical="top" wrapText="1"/>
    </xf>
    <xf numFmtId="0" fontId="4" fillId="0" borderId="30" xfId="82" applyFont="1" applyFill="1" applyBorder="1" applyAlignment="1">
      <alignment vertical="top"/>
      <protection/>
    </xf>
    <xf numFmtId="0" fontId="95" fillId="0" borderId="37" xfId="0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top" wrapText="1"/>
    </xf>
    <xf numFmtId="187" fontId="95" fillId="59" borderId="47" xfId="93" applyNumberFormat="1" applyFont="1" applyFill="1" applyBorder="1" applyAlignment="1">
      <alignment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31" xfId="0" applyFont="1" applyBorder="1" applyAlignment="1">
      <alignment vertical="top" wrapText="1"/>
    </xf>
    <xf numFmtId="49" fontId="91" fillId="0" borderId="30" xfId="0" applyNumberFormat="1" applyFont="1" applyFill="1" applyBorder="1" applyAlignment="1">
      <alignment horizontal="center" vertical="top" wrapText="1"/>
    </xf>
    <xf numFmtId="0" fontId="100" fillId="22" borderId="32" xfId="74" applyFont="1" applyFill="1" applyBorder="1" applyAlignment="1" applyProtection="1">
      <alignment horizontal="center" vertical="top" wrapText="1"/>
      <protection/>
    </xf>
    <xf numFmtId="0" fontId="43" fillId="22" borderId="32" xfId="80" applyFont="1" applyFill="1" applyBorder="1" applyAlignment="1">
      <alignment horizontal="center" vertical="top" wrapText="1"/>
      <protection/>
    </xf>
    <xf numFmtId="49" fontId="2" fillId="22" borderId="66" xfId="0" applyNumberFormat="1" applyFont="1" applyFill="1" applyBorder="1" applyAlignment="1">
      <alignment horizontal="center" vertical="top" wrapText="1"/>
    </xf>
    <xf numFmtId="49" fontId="43" fillId="22" borderId="32" xfId="80" applyNumberFormat="1" applyFont="1" applyFill="1" applyBorder="1" applyAlignment="1">
      <alignment horizontal="center" vertical="top" wrapText="1"/>
      <protection/>
    </xf>
    <xf numFmtId="0" fontId="100" fillId="0" borderId="23" xfId="74" applyFont="1" applyFill="1" applyBorder="1" applyAlignment="1" applyProtection="1">
      <alignment horizontal="center" vertical="top" wrapText="1"/>
      <protection/>
    </xf>
    <xf numFmtId="0" fontId="5" fillId="0" borderId="37" xfId="0" applyFont="1" applyFill="1" applyBorder="1" applyAlignment="1">
      <alignment horizontal="left" vertical="top" wrapText="1"/>
    </xf>
    <xf numFmtId="49" fontId="33" fillId="0" borderId="48" xfId="80" applyNumberFormat="1" applyFont="1" applyFill="1" applyBorder="1" applyAlignment="1">
      <alignment horizontal="center" vertical="top" wrapText="1"/>
      <protection/>
    </xf>
    <xf numFmtId="0" fontId="91" fillId="0" borderId="61" xfId="0" applyFont="1" applyBorder="1" applyAlignment="1">
      <alignment horizontal="center" vertical="top" wrapText="1"/>
    </xf>
    <xf numFmtId="0" fontId="91" fillId="0" borderId="30" xfId="0" applyFont="1" applyFill="1" applyBorder="1" applyAlignment="1">
      <alignment horizontal="center" vertical="top" wrapText="1"/>
    </xf>
    <xf numFmtId="0" fontId="91" fillId="0" borderId="30" xfId="0" applyFont="1" applyBorder="1" applyAlignment="1">
      <alignment horizontal="center" vertical="top" wrapText="1"/>
    </xf>
    <xf numFmtId="187" fontId="91" fillId="0" borderId="48" xfId="93" applyNumberFormat="1" applyFont="1" applyFill="1" applyBorder="1" applyAlignment="1">
      <alignment horizontal="right" vertical="top" wrapText="1"/>
    </xf>
    <xf numFmtId="0" fontId="91" fillId="0" borderId="31" xfId="0" applyFont="1" applyFill="1" applyBorder="1" applyAlignment="1">
      <alignment horizontal="right" vertical="top" wrapText="1"/>
    </xf>
    <xf numFmtId="0" fontId="91" fillId="0" borderId="31" xfId="0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3" fontId="5" fillId="0" borderId="49" xfId="60" applyNumberFormat="1" applyFont="1" applyFill="1" applyBorder="1" applyAlignment="1">
      <alignment horizontal="right" vertical="top" wrapText="1"/>
    </xf>
    <xf numFmtId="0" fontId="5" fillId="0" borderId="50" xfId="0" applyFont="1" applyFill="1" applyBorder="1" applyAlignment="1">
      <alignment horizontal="right" vertical="top" wrapText="1"/>
    </xf>
    <xf numFmtId="0" fontId="5" fillId="0" borderId="50" xfId="0" applyFont="1" applyFill="1" applyBorder="1" applyAlignment="1">
      <alignment vertical="top" wrapText="1"/>
    </xf>
    <xf numFmtId="49" fontId="2" fillId="22" borderId="34" xfId="0" applyNumberFormat="1" applyFont="1" applyFill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5" fillId="0" borderId="23" xfId="0" applyFont="1" applyFill="1" applyBorder="1" applyAlignment="1">
      <alignment horizontal="center" vertical="top" wrapText="1"/>
    </xf>
    <xf numFmtId="49" fontId="36" fillId="0" borderId="37" xfId="0" applyNumberFormat="1" applyFont="1" applyFill="1" applyBorder="1" applyAlignment="1">
      <alignment horizontal="center" vertical="top" wrapText="1"/>
    </xf>
    <xf numFmtId="0" fontId="36" fillId="0" borderId="3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vertical="top" wrapText="1"/>
    </xf>
    <xf numFmtId="0" fontId="3" fillId="22" borderId="32" xfId="0" applyFont="1" applyFill="1" applyBorder="1" applyAlignment="1">
      <alignment vertical="top" wrapText="1"/>
    </xf>
    <xf numFmtId="49" fontId="3" fillId="22" borderId="32" xfId="0" applyNumberFormat="1" applyFont="1" applyFill="1" applyBorder="1" applyAlignment="1">
      <alignment horizontal="center" vertical="top" wrapText="1"/>
    </xf>
    <xf numFmtId="0" fontId="3" fillId="22" borderId="34" xfId="0" applyFont="1" applyFill="1" applyBorder="1" applyAlignment="1">
      <alignment vertical="top" wrapText="1"/>
    </xf>
    <xf numFmtId="49" fontId="2" fillId="22" borderId="32" xfId="0" applyNumberFormat="1" applyFont="1" applyFill="1" applyBorder="1" applyAlignment="1">
      <alignment horizontal="left" vertical="top" wrapText="1"/>
    </xf>
    <xf numFmtId="0" fontId="95" fillId="0" borderId="30" xfId="0" applyFont="1" applyFill="1" applyBorder="1" applyAlignment="1">
      <alignment horizontal="center" vertical="top" wrapText="1"/>
    </xf>
    <xf numFmtId="49" fontId="2" fillId="22" borderId="22" xfId="0" applyNumberFormat="1" applyFont="1" applyFill="1" applyBorder="1" applyAlignment="1">
      <alignment horizontal="left" vertical="top" wrapText="1"/>
    </xf>
    <xf numFmtId="0" fontId="2" fillId="57" borderId="22" xfId="0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horizontal="center" vertical="top" wrapText="1"/>
    </xf>
    <xf numFmtId="0" fontId="95" fillId="0" borderId="47" xfId="0" applyFont="1" applyFill="1" applyBorder="1" applyAlignment="1">
      <alignment horizontal="center" vertical="top" wrapText="1"/>
    </xf>
    <xf numFmtId="187" fontId="95" fillId="0" borderId="47" xfId="93" applyNumberFormat="1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5" fillId="0" borderId="38" xfId="74" applyFont="1" applyFill="1" applyBorder="1" applyAlignment="1" applyProtection="1">
      <alignment horizontal="center" vertical="top" wrapText="1"/>
      <protection/>
    </xf>
    <xf numFmtId="49" fontId="33" fillId="0" borderId="48" xfId="80" applyNumberFormat="1" applyFont="1" applyFill="1" applyBorder="1" applyAlignment="1">
      <alignment horizontal="center" vertical="top" wrapText="1"/>
      <protection/>
    </xf>
    <xf numFmtId="187" fontId="4" fillId="0" borderId="31" xfId="102" applyNumberFormat="1" applyFont="1" applyFill="1" applyBorder="1" applyAlignment="1">
      <alignment vertical="top" wrapText="1"/>
      <protection/>
    </xf>
    <xf numFmtId="187" fontId="4" fillId="0" borderId="48" xfId="60" applyNumberFormat="1" applyFont="1" applyFill="1" applyBorder="1" applyAlignment="1">
      <alignment horizontal="right" vertical="top" wrapText="1"/>
    </xf>
    <xf numFmtId="0" fontId="4" fillId="0" borderId="31" xfId="102" applyFont="1" applyFill="1" applyBorder="1" applyAlignment="1">
      <alignment vertical="top" wrapText="1"/>
      <protection/>
    </xf>
    <xf numFmtId="0" fontId="33" fillId="0" borderId="47" xfId="80" applyFont="1" applyFill="1" applyBorder="1" applyAlignment="1">
      <alignment horizontal="center" vertical="top" wrapText="1"/>
      <protection/>
    </xf>
    <xf numFmtId="0" fontId="91" fillId="0" borderId="37" xfId="0" applyFont="1" applyFill="1" applyBorder="1" applyAlignment="1">
      <alignment horizontal="center" vertical="top" wrapText="1"/>
    </xf>
    <xf numFmtId="0" fontId="91" fillId="0" borderId="37" xfId="0" applyFont="1" applyBorder="1" applyAlignment="1">
      <alignment horizontal="center" vertical="top" wrapText="1"/>
    </xf>
    <xf numFmtId="187" fontId="91" fillId="0" borderId="47" xfId="93" applyNumberFormat="1" applyFont="1" applyFill="1" applyBorder="1" applyAlignment="1">
      <alignment horizontal="right" vertical="top" wrapText="1"/>
    </xf>
    <xf numFmtId="0" fontId="91" fillId="0" borderId="29" xfId="0" applyFont="1" applyFill="1" applyBorder="1" applyAlignment="1">
      <alignment horizontal="right" vertical="top" wrapText="1"/>
    </xf>
    <xf numFmtId="0" fontId="91" fillId="0" borderId="29" xfId="0" applyFont="1" applyFill="1" applyBorder="1" applyAlignment="1">
      <alignment vertical="top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left" vertical="top" wrapText="1"/>
    </xf>
    <xf numFmtId="187" fontId="4" fillId="22" borderId="36" xfId="0" applyNumberFormat="1" applyFont="1" applyFill="1" applyBorder="1" applyAlignment="1">
      <alignment vertical="top" wrapText="1"/>
    </xf>
    <xf numFmtId="187" fontId="4" fillId="22" borderId="34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49" fontId="91" fillId="0" borderId="37" xfId="0" applyNumberFormat="1" applyFont="1" applyFill="1" applyBorder="1" applyAlignment="1">
      <alignment horizontal="center" vertical="top" wrapText="1"/>
    </xf>
    <xf numFmtId="0" fontId="91" fillId="0" borderId="47" xfId="0" applyFont="1" applyFill="1" applyBorder="1" applyAlignment="1">
      <alignment horizontal="center" vertical="top" wrapText="1"/>
    </xf>
    <xf numFmtId="0" fontId="91" fillId="0" borderId="37" xfId="0" applyFont="1" applyFill="1" applyBorder="1" applyAlignment="1">
      <alignment vertical="top" wrapText="1"/>
    </xf>
    <xf numFmtId="0" fontId="92" fillId="0" borderId="37" xfId="0" applyFont="1" applyFill="1" applyBorder="1" applyAlignment="1">
      <alignment horizontal="center" vertical="top" wrapText="1"/>
    </xf>
    <xf numFmtId="3" fontId="92" fillId="0" borderId="47" xfId="60" applyNumberFormat="1" applyFont="1" applyFill="1" applyBorder="1" applyAlignment="1">
      <alignment horizontal="right" vertical="top" wrapText="1"/>
    </xf>
    <xf numFmtId="0" fontId="5" fillId="56" borderId="19" xfId="0" applyFont="1" applyFill="1" applyBorder="1" applyAlignment="1">
      <alignment horizontal="center" vertical="top" wrapText="1"/>
    </xf>
    <xf numFmtId="3" fontId="4" fillId="0" borderId="19" xfId="60" applyNumberFormat="1" applyFont="1" applyFill="1" applyBorder="1" applyAlignment="1">
      <alignment horizontal="center" vertical="top" wrapText="1"/>
    </xf>
    <xf numFmtId="0" fontId="4" fillId="56" borderId="19" xfId="0" applyFont="1" applyFill="1" applyBorder="1" applyAlignment="1">
      <alignment horizontal="right" vertical="top" wrapText="1"/>
    </xf>
    <xf numFmtId="0" fontId="5" fillId="22" borderId="20" xfId="0" applyFont="1" applyFill="1" applyBorder="1" applyAlignment="1">
      <alignment vertical="top" wrapText="1"/>
    </xf>
    <xf numFmtId="0" fontId="5" fillId="22" borderId="20" xfId="0" applyFont="1" applyFill="1" applyBorder="1" applyAlignment="1">
      <alignment horizontal="center" vertical="top" wrapText="1"/>
    </xf>
    <xf numFmtId="3" fontId="9" fillId="22" borderId="49" xfId="60" applyNumberFormat="1" applyFont="1" applyFill="1" applyBorder="1" applyAlignment="1">
      <alignment horizontal="right" vertical="top" wrapText="1"/>
    </xf>
    <xf numFmtId="0" fontId="9" fillId="22" borderId="50" xfId="0" applyFont="1" applyFill="1" applyBorder="1" applyAlignment="1">
      <alignment horizontal="right" vertical="top" wrapText="1"/>
    </xf>
    <xf numFmtId="187" fontId="4" fillId="22" borderId="50" xfId="0" applyNumberFormat="1" applyFont="1" applyFill="1" applyBorder="1" applyAlignment="1">
      <alignment vertical="top" wrapText="1"/>
    </xf>
    <xf numFmtId="49" fontId="5" fillId="22" borderId="33" xfId="0" applyNumberFormat="1" applyFont="1" applyFill="1" applyBorder="1" applyAlignment="1">
      <alignment horizontal="center" vertical="top" wrapText="1"/>
    </xf>
    <xf numFmtId="0" fontId="91" fillId="0" borderId="24" xfId="0" applyFont="1" applyBorder="1" applyAlignment="1">
      <alignment horizontal="center" vertical="top" wrapText="1"/>
    </xf>
    <xf numFmtId="0" fontId="91" fillId="0" borderId="23" xfId="0" applyFont="1" applyBorder="1" applyAlignment="1">
      <alignment vertical="top" wrapText="1"/>
    </xf>
    <xf numFmtId="49" fontId="5" fillId="22" borderId="20" xfId="0" applyNumberFormat="1" applyFont="1" applyFill="1" applyBorder="1" applyAlignment="1">
      <alignment horizontal="center" vertical="top" wrapText="1"/>
    </xf>
    <xf numFmtId="0" fontId="94" fillId="0" borderId="24" xfId="0" applyFont="1" applyFill="1" applyBorder="1" applyAlignment="1">
      <alignment horizontal="center" vertical="top" wrapText="1"/>
    </xf>
    <xf numFmtId="0" fontId="94" fillId="0" borderId="23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right" vertical="top" wrapText="1"/>
    </xf>
    <xf numFmtId="0" fontId="5" fillId="0" borderId="43" xfId="0" applyFont="1" applyFill="1" applyBorder="1" applyAlignment="1">
      <alignment vertical="top" wrapText="1"/>
    </xf>
    <xf numFmtId="187" fontId="94" fillId="0" borderId="24" xfId="93" applyNumberFormat="1" applyFont="1" applyFill="1" applyBorder="1" applyAlignment="1">
      <alignment vertical="top" wrapText="1"/>
    </xf>
    <xf numFmtId="0" fontId="94" fillId="0" borderId="47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101" fillId="0" borderId="48" xfId="80" applyFont="1" applyFill="1" applyBorder="1" applyAlignment="1">
      <alignment horizontal="center" vertical="top" wrapText="1"/>
      <protection/>
    </xf>
    <xf numFmtId="0" fontId="101" fillId="0" borderId="30" xfId="102" applyFont="1" applyFill="1" applyBorder="1" applyAlignment="1">
      <alignment horizontal="center" vertical="top" wrapText="1"/>
      <protection/>
    </xf>
    <xf numFmtId="3" fontId="101" fillId="0" borderId="48" xfId="60" applyNumberFormat="1" applyFont="1" applyFill="1" applyBorder="1" applyAlignment="1">
      <alignment horizontal="right" vertical="top" wrapText="1"/>
    </xf>
    <xf numFmtId="0" fontId="101" fillId="0" borderId="31" xfId="102" applyFont="1" applyFill="1" applyBorder="1" applyAlignment="1">
      <alignment horizontal="right" vertical="top" wrapText="1"/>
      <protection/>
    </xf>
    <xf numFmtId="0" fontId="101" fillId="0" borderId="30" xfId="74" applyFont="1" applyFill="1" applyBorder="1" applyAlignment="1" applyProtection="1">
      <alignment horizontal="center" vertical="top" wrapText="1"/>
      <protection/>
    </xf>
    <xf numFmtId="0" fontId="101" fillId="59" borderId="48" xfId="0" applyFont="1" applyFill="1" applyBorder="1" applyAlignment="1">
      <alignment horizontal="center" vertical="top" wrapText="1"/>
    </xf>
    <xf numFmtId="0" fontId="101" fillId="0" borderId="46" xfId="0" applyFont="1" applyFill="1" applyBorder="1" applyAlignment="1">
      <alignment vertical="top" wrapText="1"/>
    </xf>
    <xf numFmtId="0" fontId="101" fillId="0" borderId="31" xfId="102" applyFont="1" applyFill="1" applyBorder="1" applyAlignment="1">
      <alignment vertical="top" wrapText="1"/>
      <protection/>
    </xf>
    <xf numFmtId="49" fontId="5" fillId="22" borderId="36" xfId="0" applyNumberFormat="1" applyFont="1" applyFill="1" applyBorder="1" applyAlignment="1">
      <alignment horizontal="center" vertical="top" wrapText="1"/>
    </xf>
    <xf numFmtId="0" fontId="5" fillId="22" borderId="34" xfId="102" applyFont="1" applyFill="1" applyBorder="1" applyAlignment="1">
      <alignment horizontal="right" vertical="top" wrapText="1"/>
      <protection/>
    </xf>
    <xf numFmtId="49" fontId="34" fillId="0" borderId="61" xfId="80" applyNumberFormat="1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 wrapText="1"/>
    </xf>
    <xf numFmtId="0" fontId="44" fillId="0" borderId="0" xfId="0" applyFont="1" applyAlignment="1">
      <alignment horizontal="center"/>
    </xf>
    <xf numFmtId="187" fontId="4" fillId="0" borderId="0" xfId="93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9" fontId="91" fillId="0" borderId="23" xfId="80" applyNumberFormat="1" applyFont="1" applyFill="1" applyBorder="1" applyAlignment="1">
      <alignment horizontal="center" vertical="top" wrapText="1"/>
      <protection/>
    </xf>
    <xf numFmtId="0" fontId="91" fillId="0" borderId="26" xfId="0" applyFont="1" applyBorder="1" applyAlignment="1">
      <alignment horizontal="center" vertical="top" wrapText="1"/>
    </xf>
    <xf numFmtId="0" fontId="91" fillId="0" borderId="26" xfId="0" applyFont="1" applyFill="1" applyBorder="1" applyAlignment="1">
      <alignment vertical="top" wrapText="1"/>
    </xf>
    <xf numFmtId="3" fontId="91" fillId="0" borderId="28" xfId="60" applyNumberFormat="1" applyFont="1" applyFill="1" applyBorder="1" applyAlignment="1">
      <alignment horizontal="right" vertical="top" wrapText="1"/>
    </xf>
    <xf numFmtId="0" fontId="91" fillId="0" borderId="27" xfId="0" applyFont="1" applyFill="1" applyBorder="1" applyAlignment="1">
      <alignment horizontal="right" vertical="top" wrapText="1"/>
    </xf>
    <xf numFmtId="0" fontId="91" fillId="0" borderId="27" xfId="0" applyFont="1" applyFill="1" applyBorder="1" applyAlignment="1">
      <alignment vertical="top" wrapText="1"/>
    </xf>
    <xf numFmtId="3" fontId="91" fillId="0" borderId="47" xfId="60" applyNumberFormat="1" applyFont="1" applyFill="1" applyBorder="1" applyAlignment="1">
      <alignment horizontal="right" vertical="top" wrapText="1"/>
    </xf>
    <xf numFmtId="0" fontId="101" fillId="0" borderId="36" xfId="102" applyFont="1" applyFill="1" applyBorder="1" applyAlignment="1">
      <alignment horizontal="right" vertical="top" wrapText="1"/>
      <protection/>
    </xf>
    <xf numFmtId="3" fontId="91" fillId="0" borderId="24" xfId="61" applyNumberFormat="1" applyFont="1" applyFill="1" applyBorder="1" applyAlignment="1">
      <alignment horizontal="right" vertical="top"/>
    </xf>
    <xf numFmtId="0" fontId="102" fillId="0" borderId="0" xfId="0" applyFont="1" applyAlignment="1">
      <alignment/>
    </xf>
    <xf numFmtId="49" fontId="91" fillId="0" borderId="22" xfId="80" applyNumberFormat="1" applyFont="1" applyFill="1" applyBorder="1" applyAlignment="1">
      <alignment horizontal="center" vertical="top" wrapText="1"/>
      <protection/>
    </xf>
    <xf numFmtId="0" fontId="91" fillId="0" borderId="22" xfId="0" applyFont="1" applyFill="1" applyBorder="1" applyAlignment="1">
      <alignment horizontal="center" vertical="top" wrapText="1"/>
    </xf>
    <xf numFmtId="0" fontId="91" fillId="0" borderId="22" xfId="0" applyFont="1" applyFill="1" applyBorder="1" applyAlignment="1">
      <alignment vertical="top" wrapText="1"/>
    </xf>
    <xf numFmtId="0" fontId="91" fillId="0" borderId="22" xfId="102" applyFont="1" applyFill="1" applyBorder="1" applyAlignment="1">
      <alignment horizontal="center" vertical="top" wrapText="1"/>
      <protection/>
    </xf>
    <xf numFmtId="3" fontId="91" fillId="0" borderId="35" xfId="61" applyNumberFormat="1" applyFont="1" applyFill="1" applyBorder="1" applyAlignment="1">
      <alignment horizontal="right" vertical="top"/>
    </xf>
    <xf numFmtId="0" fontId="91" fillId="0" borderId="36" xfId="102" applyFont="1" applyFill="1" applyBorder="1" applyAlignment="1">
      <alignment horizontal="right" vertical="top" wrapText="1"/>
      <protection/>
    </xf>
    <xf numFmtId="0" fontId="91" fillId="0" borderId="36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34" fillId="0" borderId="0" xfId="80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92" fillId="0" borderId="24" xfId="60" applyNumberFormat="1" applyFont="1" applyFill="1" applyBorder="1" applyAlignment="1">
      <alignment horizontal="right" vertical="top" wrapText="1"/>
    </xf>
    <xf numFmtId="3" fontId="101" fillId="0" borderId="35" xfId="60" applyNumberFormat="1" applyFont="1" applyFill="1" applyBorder="1" applyAlignment="1">
      <alignment horizontal="right" vertical="top" wrapText="1"/>
    </xf>
    <xf numFmtId="0" fontId="101" fillId="0" borderId="36" xfId="102" applyFont="1" applyFill="1" applyBorder="1" applyAlignment="1">
      <alignment vertical="top" wrapText="1"/>
      <protection/>
    </xf>
    <xf numFmtId="0" fontId="101" fillId="0" borderId="32" xfId="0" applyFont="1" applyFill="1" applyBorder="1" applyAlignment="1">
      <alignment vertical="top" wrapText="1"/>
    </xf>
    <xf numFmtId="0" fontId="96" fillId="0" borderId="0" xfId="74" applyFont="1" applyFill="1" applyBorder="1" applyAlignment="1" applyProtection="1">
      <alignment horizontal="center" vertical="top" wrapText="1"/>
      <protection/>
    </xf>
    <xf numFmtId="0" fontId="37" fillId="0" borderId="0" xfId="80" applyFont="1" applyFill="1" applyBorder="1" applyAlignment="1">
      <alignment horizontal="center" vertical="top" wrapText="1"/>
      <protection/>
    </xf>
    <xf numFmtId="49" fontId="5" fillId="0" borderId="42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vertical="top" wrapText="1"/>
    </xf>
    <xf numFmtId="3" fontId="5" fillId="0" borderId="28" xfId="60" applyNumberFormat="1" applyFont="1" applyFill="1" applyBorder="1" applyAlignment="1">
      <alignment horizontal="righ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4" xfId="102" applyFont="1" applyFill="1" applyBorder="1" applyAlignment="1">
      <alignment horizontal="center" vertical="top" wrapText="1"/>
      <protection/>
    </xf>
    <xf numFmtId="3" fontId="91" fillId="0" borderId="24" xfId="0" applyNumberFormat="1" applyFont="1" applyBorder="1" applyAlignment="1">
      <alignment wrapText="1"/>
    </xf>
    <xf numFmtId="0" fontId="91" fillId="0" borderId="23" xfId="0" applyFont="1" applyBorder="1" applyAlignment="1">
      <alignment wrapText="1"/>
    </xf>
    <xf numFmtId="0" fontId="4" fillId="22" borderId="22" xfId="102" applyFont="1" applyFill="1" applyBorder="1" applyAlignment="1">
      <alignment horizontal="center" vertical="top" wrapText="1"/>
      <protection/>
    </xf>
    <xf numFmtId="3" fontId="4" fillId="22" borderId="35" xfId="61" applyNumberFormat="1" applyFont="1" applyFill="1" applyBorder="1" applyAlignment="1">
      <alignment horizontal="right" vertical="top"/>
    </xf>
    <xf numFmtId="0" fontId="4" fillId="22" borderId="36" xfId="102" applyFont="1" applyFill="1" applyBorder="1" applyAlignment="1">
      <alignment horizontal="right" vertical="top" wrapText="1"/>
      <protection/>
    </xf>
    <xf numFmtId="0" fontId="34" fillId="0" borderId="21" xfId="80" applyFont="1" applyFill="1" applyBorder="1" applyAlignment="1">
      <alignment horizontal="left" wrapText="1"/>
      <protection/>
    </xf>
    <xf numFmtId="49" fontId="91" fillId="0" borderId="24" xfId="80" applyNumberFormat="1" applyFont="1" applyFill="1" applyBorder="1" applyAlignment="1">
      <alignment horizontal="center" vertical="top" wrapText="1"/>
      <protection/>
    </xf>
    <xf numFmtId="0" fontId="94" fillId="0" borderId="48" xfId="0" applyFont="1" applyFill="1" applyBorder="1" applyAlignment="1">
      <alignment horizontal="center" vertical="top" wrapText="1"/>
    </xf>
    <xf numFmtId="0" fontId="4" fillId="0" borderId="48" xfId="102" applyFont="1" applyFill="1" applyBorder="1" applyAlignment="1">
      <alignment horizontal="center" vertical="top" wrapText="1"/>
      <protection/>
    </xf>
    <xf numFmtId="43" fontId="0" fillId="0" borderId="0" xfId="93" applyFont="1" applyAlignment="1">
      <alignment/>
    </xf>
    <xf numFmtId="43" fontId="0" fillId="0" borderId="0" xfId="93" applyFont="1" applyAlignment="1">
      <alignment/>
    </xf>
    <xf numFmtId="0" fontId="46" fillId="0" borderId="0" xfId="0" applyFont="1" applyAlignment="1">
      <alignment/>
    </xf>
    <xf numFmtId="43" fontId="46" fillId="0" borderId="0" xfId="93" applyFont="1" applyAlignment="1">
      <alignment/>
    </xf>
    <xf numFmtId="0" fontId="91" fillId="22" borderId="35" xfId="0" applyFont="1" applyFill="1" applyBorder="1" applyAlignment="1">
      <alignment horizontal="center" vertical="top" wrapText="1"/>
    </xf>
    <xf numFmtId="0" fontId="103" fillId="0" borderId="0" xfId="0" applyFont="1" applyAlignment="1">
      <alignment/>
    </xf>
    <xf numFmtId="4" fontId="92" fillId="0" borderId="47" xfId="0" applyNumberFormat="1" applyFont="1" applyBorder="1" applyAlignment="1">
      <alignment wrapText="1"/>
    </xf>
    <xf numFmtId="0" fontId="94" fillId="0" borderId="26" xfId="0" applyFont="1" applyFill="1" applyBorder="1" applyAlignment="1">
      <alignment vertical="top" wrapText="1"/>
    </xf>
    <xf numFmtId="0" fontId="4" fillId="22" borderId="32" xfId="102" applyFont="1" applyFill="1" applyBorder="1" applyAlignment="1">
      <alignment vertical="top" wrapText="1"/>
      <protection/>
    </xf>
    <xf numFmtId="0" fontId="91" fillId="0" borderId="67" xfId="0" applyFont="1" applyBorder="1" applyAlignment="1">
      <alignment vertical="top" wrapText="1"/>
    </xf>
    <xf numFmtId="187" fontId="4" fillId="0" borderId="0" xfId="0" applyNumberFormat="1" applyFont="1" applyBorder="1" applyAlignment="1">
      <alignment vertical="top" wrapText="1"/>
    </xf>
    <xf numFmtId="0" fontId="4" fillId="0" borderId="29" xfId="102" applyFont="1" applyFill="1" applyBorder="1" applyAlignment="1">
      <alignment horizontal="right" vertical="top" wrapText="1"/>
      <protection/>
    </xf>
    <xf numFmtId="0" fontId="4" fillId="0" borderId="29" xfId="102" applyFont="1" applyFill="1" applyBorder="1" applyAlignment="1">
      <alignment vertical="top" wrapText="1"/>
      <protection/>
    </xf>
    <xf numFmtId="0" fontId="92" fillId="0" borderId="37" xfId="0" applyFont="1" applyBorder="1" applyAlignment="1">
      <alignment vertical="top" wrapText="1"/>
    </xf>
    <xf numFmtId="0" fontId="91" fillId="0" borderId="68" xfId="0" applyFont="1" applyBorder="1" applyAlignment="1">
      <alignment horizontal="center" vertical="top" wrapText="1"/>
    </xf>
    <xf numFmtId="0" fontId="91" fillId="0" borderId="68" xfId="0" applyFont="1" applyBorder="1" applyAlignment="1">
      <alignment vertical="top" wrapText="1"/>
    </xf>
    <xf numFmtId="0" fontId="91" fillId="0" borderId="69" xfId="0" applyFont="1" applyBorder="1" applyAlignment="1">
      <alignment horizontal="center" vertical="top" wrapText="1"/>
    </xf>
    <xf numFmtId="0" fontId="91" fillId="0" borderId="69" xfId="0" applyFont="1" applyBorder="1" applyAlignment="1">
      <alignment vertical="top" wrapText="1"/>
    </xf>
    <xf numFmtId="49" fontId="4" fillId="0" borderId="23" xfId="79" applyNumberFormat="1" applyFont="1" applyFill="1" applyBorder="1" applyAlignment="1">
      <alignment vertical="top" wrapText="1"/>
      <protection/>
    </xf>
    <xf numFmtId="187" fontId="94" fillId="0" borderId="42" xfId="93" applyNumberFormat="1" applyFont="1" applyFill="1" applyBorder="1" applyAlignment="1">
      <alignment vertical="top" wrapText="1"/>
    </xf>
    <xf numFmtId="0" fontId="91" fillId="0" borderId="70" xfId="0" applyFont="1" applyBorder="1" applyAlignment="1">
      <alignment horizontal="center" vertical="top" wrapText="1"/>
    </xf>
    <xf numFmtId="0" fontId="91" fillId="0" borderId="71" xfId="0" applyFont="1" applyBorder="1" applyAlignment="1">
      <alignment vertical="top" wrapText="1"/>
    </xf>
    <xf numFmtId="0" fontId="92" fillId="0" borderId="37" xfId="0" applyFont="1" applyBorder="1" applyAlignment="1">
      <alignment wrapText="1"/>
    </xf>
    <xf numFmtId="187" fontId="91" fillId="0" borderId="72" xfId="93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73" xfId="0" applyFont="1" applyBorder="1" applyAlignment="1">
      <alignment vertical="top" wrapText="1"/>
    </xf>
    <xf numFmtId="187" fontId="91" fillId="0" borderId="74" xfId="93" applyNumberFormat="1" applyFont="1" applyBorder="1" applyAlignment="1">
      <alignment horizontal="right" vertical="top" wrapText="1"/>
    </xf>
    <xf numFmtId="0" fontId="4" fillId="0" borderId="37" xfId="0" applyFont="1" applyFill="1" applyBorder="1" applyAlignment="1">
      <alignment horizontal="left" vertical="top" wrapText="1"/>
    </xf>
    <xf numFmtId="0" fontId="95" fillId="0" borderId="67" xfId="0" applyFont="1" applyFill="1" applyBorder="1" applyAlignment="1">
      <alignment vertical="top" wrapText="1"/>
    </xf>
    <xf numFmtId="0" fontId="95" fillId="0" borderId="75" xfId="0" applyFont="1" applyFill="1" applyBorder="1" applyAlignment="1">
      <alignment vertical="top" wrapText="1"/>
    </xf>
    <xf numFmtId="187" fontId="91" fillId="0" borderId="76" xfId="93" applyNumberFormat="1" applyFont="1" applyBorder="1" applyAlignment="1">
      <alignment horizontal="right" vertical="top" wrapText="1"/>
    </xf>
    <xf numFmtId="0" fontId="5" fillId="0" borderId="26" xfId="0" applyFont="1" applyFill="1" applyBorder="1" applyAlignment="1">
      <alignment horizontal="left" vertical="top" wrapText="1"/>
    </xf>
    <xf numFmtId="0" fontId="94" fillId="0" borderId="69" xfId="0" applyFont="1" applyFill="1" applyBorder="1" applyAlignment="1">
      <alignment vertical="top" wrapText="1"/>
    </xf>
    <xf numFmtId="3" fontId="91" fillId="0" borderId="0" xfId="0" applyNumberFormat="1" applyFont="1" applyBorder="1" applyAlignment="1">
      <alignment vertical="top" wrapText="1"/>
    </xf>
    <xf numFmtId="49" fontId="5" fillId="0" borderId="37" xfId="80" applyNumberFormat="1" applyFont="1" applyFill="1" applyBorder="1" applyAlignment="1">
      <alignment horizontal="center" wrapText="1"/>
      <protection/>
    </xf>
    <xf numFmtId="49" fontId="5" fillId="0" borderId="42" xfId="0" applyNumberFormat="1" applyFont="1" applyBorder="1" applyAlignment="1">
      <alignment horizontal="center" vertical="top" wrapText="1"/>
    </xf>
    <xf numFmtId="4" fontId="91" fillId="0" borderId="55" xfId="0" applyNumberFormat="1" applyFont="1" applyBorder="1" applyAlignment="1">
      <alignment wrapText="1"/>
    </xf>
    <xf numFmtId="0" fontId="94" fillId="0" borderId="53" xfId="0" applyFont="1" applyFill="1" applyBorder="1" applyAlignment="1">
      <alignment vertical="top" wrapText="1"/>
    </xf>
    <xf numFmtId="0" fontId="91" fillId="0" borderId="23" xfId="0" applyFont="1" applyBorder="1" applyAlignment="1">
      <alignment horizontal="left" vertical="top" wrapText="1"/>
    </xf>
    <xf numFmtId="0" fontId="5" fillId="0" borderId="21" xfId="102" applyFont="1" applyFill="1" applyBorder="1" applyAlignment="1">
      <alignment vertical="top" wrapText="1"/>
      <protection/>
    </xf>
    <xf numFmtId="0" fontId="4" fillId="22" borderId="22" xfId="102" applyFont="1" applyFill="1" applyBorder="1" applyAlignment="1">
      <alignment vertical="top" wrapText="1"/>
      <protection/>
    </xf>
    <xf numFmtId="0" fontId="94" fillId="0" borderId="77" xfId="0" applyFont="1" applyFill="1" applyBorder="1" applyAlignment="1">
      <alignment vertical="top" wrapText="1"/>
    </xf>
    <xf numFmtId="0" fontId="95" fillId="0" borderId="78" xfId="0" applyFont="1" applyFill="1" applyBorder="1" applyAlignment="1">
      <alignment vertical="top" wrapText="1"/>
    </xf>
    <xf numFmtId="49" fontId="34" fillId="0" borderId="30" xfId="80" applyNumberFormat="1" applyFont="1" applyFill="1" applyBorder="1" applyAlignment="1">
      <alignment horizontal="center" vertical="top" wrapText="1"/>
      <protection/>
    </xf>
    <xf numFmtId="0" fontId="4" fillId="0" borderId="30" xfId="0" applyFont="1" applyBorder="1" applyAlignment="1">
      <alignment horizontal="center" vertical="top"/>
    </xf>
    <xf numFmtId="0" fontId="91" fillId="0" borderId="30" xfId="0" applyFont="1" applyBorder="1" applyAlignment="1">
      <alignment wrapText="1"/>
    </xf>
    <xf numFmtId="4" fontId="5" fillId="22" borderId="33" xfId="61" applyNumberFormat="1" applyFont="1" applyFill="1" applyBorder="1" applyAlignment="1">
      <alignment horizontal="right" vertical="top"/>
    </xf>
    <xf numFmtId="4" fontId="5" fillId="0" borderId="42" xfId="60" applyNumberFormat="1" applyFont="1" applyFill="1" applyBorder="1" applyAlignment="1">
      <alignment horizontal="right" vertical="top" wrapText="1"/>
    </xf>
    <xf numFmtId="187" fontId="94" fillId="0" borderId="24" xfId="93" applyNumberFormat="1" applyFont="1" applyFill="1" applyBorder="1" applyAlignment="1">
      <alignment horizontal="left" vertical="top" wrapText="1" indent="1"/>
    </xf>
    <xf numFmtId="0" fontId="91" fillId="0" borderId="79" xfId="0" applyFont="1" applyBorder="1" applyAlignment="1">
      <alignment horizontal="center" vertical="top" wrapText="1"/>
    </xf>
    <xf numFmtId="0" fontId="91" fillId="0" borderId="56" xfId="0" applyFont="1" applyBorder="1" applyAlignment="1">
      <alignment vertical="top" wrapText="1"/>
    </xf>
    <xf numFmtId="187" fontId="91" fillId="0" borderId="80" xfId="93" applyNumberFormat="1" applyFont="1" applyBorder="1" applyAlignment="1">
      <alignment horizontal="right" vertical="top" wrapText="1"/>
    </xf>
    <xf numFmtId="0" fontId="94" fillId="0" borderId="30" xfId="0" applyFont="1" applyFill="1" applyBorder="1" applyAlignment="1">
      <alignment vertical="top" wrapText="1"/>
    </xf>
    <xf numFmtId="187" fontId="94" fillId="0" borderId="48" xfId="93" applyNumberFormat="1" applyFont="1" applyFill="1" applyBorder="1" applyAlignment="1">
      <alignment vertical="top" wrapText="1"/>
    </xf>
    <xf numFmtId="49" fontId="4" fillId="0" borderId="48" xfId="0" applyNumberFormat="1" applyFont="1" applyFill="1" applyBorder="1" applyAlignment="1">
      <alignment horizontal="center" vertical="top" wrapText="1"/>
    </xf>
    <xf numFmtId="0" fontId="94" fillId="0" borderId="54" xfId="0" applyFont="1" applyFill="1" applyBorder="1" applyAlignment="1">
      <alignment vertical="top" wrapText="1"/>
    </xf>
    <xf numFmtId="0" fontId="5" fillId="0" borderId="47" xfId="0" applyFont="1" applyFill="1" applyBorder="1" applyAlignment="1">
      <alignment horizontal="center" vertical="top" wrapText="1"/>
    </xf>
    <xf numFmtId="3" fontId="9" fillId="0" borderId="47" xfId="60" applyNumberFormat="1" applyFont="1" applyFill="1" applyBorder="1" applyAlignment="1">
      <alignment horizontal="right" vertical="top" wrapText="1"/>
    </xf>
    <xf numFmtId="0" fontId="9" fillId="0" borderId="29" xfId="0" applyFont="1" applyFill="1" applyBorder="1" applyAlignment="1">
      <alignment horizontal="right" vertical="top" wrapText="1"/>
    </xf>
    <xf numFmtId="187" fontId="4" fillId="0" borderId="29" xfId="0" applyNumberFormat="1" applyFont="1" applyFill="1" applyBorder="1" applyAlignment="1">
      <alignment vertical="top" wrapText="1"/>
    </xf>
    <xf numFmtId="49" fontId="104" fillId="0" borderId="37" xfId="80" applyNumberFormat="1" applyFont="1" applyFill="1" applyBorder="1" applyAlignment="1">
      <alignment horizontal="center" vertical="top" wrapText="1"/>
      <protection/>
    </xf>
    <xf numFmtId="49" fontId="104" fillId="0" borderId="23" xfId="80" applyNumberFormat="1" applyFont="1" applyFill="1" applyBorder="1" applyAlignment="1">
      <alignment horizontal="center" vertical="top" wrapText="1"/>
      <protection/>
    </xf>
    <xf numFmtId="49" fontId="104" fillId="0" borderId="30" xfId="80" applyNumberFormat="1" applyFont="1" applyFill="1" applyBorder="1" applyAlignment="1">
      <alignment horizontal="center" vertical="top" wrapText="1"/>
      <protection/>
    </xf>
    <xf numFmtId="49" fontId="104" fillId="0" borderId="24" xfId="80" applyNumberFormat="1" applyFont="1" applyFill="1" applyBorder="1" applyAlignment="1">
      <alignment horizontal="center" vertical="top" wrapText="1"/>
      <protection/>
    </xf>
    <xf numFmtId="0" fontId="104" fillId="22" borderId="22" xfId="0" applyFont="1" applyFill="1" applyBorder="1" applyAlignment="1">
      <alignment horizontal="left" vertical="top" wrapText="1"/>
    </xf>
    <xf numFmtId="49" fontId="104" fillId="22" borderId="22" xfId="0" applyNumberFormat="1" applyFont="1" applyFill="1" applyBorder="1" applyAlignment="1">
      <alignment horizontal="center" vertical="top" wrapText="1"/>
    </xf>
    <xf numFmtId="0" fontId="104" fillId="22" borderId="22" xfId="0" applyFont="1" applyFill="1" applyBorder="1" applyAlignment="1">
      <alignment vertical="top" wrapText="1"/>
    </xf>
    <xf numFmtId="0" fontId="104" fillId="22" borderId="32" xfId="0" applyFont="1" applyFill="1" applyBorder="1" applyAlignment="1">
      <alignment horizontal="left" vertical="top" wrapText="1"/>
    </xf>
    <xf numFmtId="49" fontId="101" fillId="22" borderId="33" xfId="0" applyNumberFormat="1" applyFont="1" applyFill="1" applyBorder="1" applyAlignment="1">
      <alignment horizontal="center" vertical="top" wrapText="1"/>
    </xf>
    <xf numFmtId="49" fontId="104" fillId="22" borderId="32" xfId="0" applyNumberFormat="1" applyFont="1" applyFill="1" applyBorder="1" applyAlignment="1">
      <alignment horizontal="center" vertical="top" wrapText="1"/>
    </xf>
    <xf numFmtId="0" fontId="104" fillId="22" borderId="32" xfId="0" applyFont="1" applyFill="1" applyBorder="1" applyAlignment="1">
      <alignment vertical="top" wrapText="1"/>
    </xf>
    <xf numFmtId="49" fontId="101" fillId="0" borderId="30" xfId="0" applyNumberFormat="1" applyFont="1" applyFill="1" applyBorder="1" applyAlignment="1">
      <alignment horizontal="center" vertical="top" wrapText="1"/>
    </xf>
    <xf numFmtId="49" fontId="101" fillId="0" borderId="23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5" fillId="0" borderId="22" xfId="74" applyFont="1" applyFill="1" applyBorder="1" applyAlignment="1" applyProtection="1">
      <alignment horizontal="center" vertical="top" wrapText="1"/>
      <protection/>
    </xf>
    <xf numFmtId="0" fontId="95" fillId="0" borderId="36" xfId="0" applyFont="1" applyFill="1" applyBorder="1" applyAlignment="1">
      <alignment vertical="top" wrapText="1"/>
    </xf>
    <xf numFmtId="0" fontId="5" fillId="0" borderId="49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49" fontId="5" fillId="41" borderId="32" xfId="0" applyNumberFormat="1" applyFont="1" applyFill="1" applyBorder="1" applyAlignment="1">
      <alignment horizontal="center" vertical="top" wrapText="1"/>
    </xf>
    <xf numFmtId="49" fontId="5" fillId="41" borderId="32" xfId="0" applyNumberFormat="1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87" fontId="45" fillId="0" borderId="0" xfId="60" applyNumberFormat="1" applyFont="1" applyBorder="1" applyAlignment="1">
      <alignment horizontal="center" vertical="top" wrapText="1"/>
    </xf>
    <xf numFmtId="49" fontId="5" fillId="41" borderId="20" xfId="0" applyNumberFormat="1" applyFont="1" applyFill="1" applyBorder="1" applyAlignment="1">
      <alignment horizontal="center" vertical="center" wrapText="1"/>
    </xf>
    <xf numFmtId="49" fontId="5" fillId="41" borderId="21" xfId="0" applyNumberFormat="1" applyFont="1" applyFill="1" applyBorder="1" applyAlignment="1">
      <alignment horizontal="center" vertical="center" wrapText="1"/>
    </xf>
    <xf numFmtId="49" fontId="5" fillId="41" borderId="22" xfId="0" applyNumberFormat="1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center" vertical="center" wrapText="1"/>
    </xf>
    <xf numFmtId="187" fontId="14" fillId="0" borderId="0" xfId="6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0" fillId="41" borderId="20" xfId="0" applyFont="1" applyFill="1" applyBorder="1" applyAlignment="1">
      <alignment horizontal="center" vertical="center" wrapText="1"/>
    </xf>
    <xf numFmtId="0" fontId="40" fillId="41" borderId="21" xfId="0" applyFont="1" applyFill="1" applyBorder="1" applyAlignment="1">
      <alignment horizontal="center" vertical="center" wrapText="1"/>
    </xf>
    <xf numFmtId="0" fontId="40" fillId="41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40" fillId="41" borderId="20" xfId="0" applyNumberFormat="1" applyFont="1" applyFill="1" applyBorder="1" applyAlignment="1">
      <alignment horizontal="center" vertical="top" wrapText="1"/>
    </xf>
    <xf numFmtId="49" fontId="40" fillId="41" borderId="21" xfId="0" applyNumberFormat="1" applyFont="1" applyFill="1" applyBorder="1" applyAlignment="1">
      <alignment horizontal="center" vertical="top" wrapText="1"/>
    </xf>
    <xf numFmtId="49" fontId="40" fillId="41" borderId="22" xfId="0" applyNumberFormat="1" applyFont="1" applyFill="1" applyBorder="1" applyAlignment="1">
      <alignment horizontal="center" vertical="top" wrapText="1"/>
    </xf>
    <xf numFmtId="49" fontId="40" fillId="41" borderId="32" xfId="0" applyNumberFormat="1" applyFont="1" applyFill="1" applyBorder="1" applyAlignment="1">
      <alignment horizontal="center" vertical="top" wrapText="1"/>
    </xf>
    <xf numFmtId="49" fontId="40" fillId="41" borderId="20" xfId="0" applyNumberFormat="1" applyFont="1" applyFill="1" applyBorder="1" applyAlignment="1">
      <alignment horizontal="center" vertical="center" wrapText="1"/>
    </xf>
    <xf numFmtId="49" fontId="40" fillId="41" borderId="21" xfId="0" applyNumberFormat="1" applyFont="1" applyFill="1" applyBorder="1" applyAlignment="1">
      <alignment horizontal="center" vertical="center" wrapText="1"/>
    </xf>
    <xf numFmtId="49" fontId="40" fillId="41" borderId="22" xfId="0" applyNumberFormat="1" applyFont="1" applyFill="1" applyBorder="1" applyAlignment="1">
      <alignment horizontal="center" vertical="center" wrapText="1"/>
    </xf>
    <xf numFmtId="0" fontId="40" fillId="41" borderId="33" xfId="0" applyFont="1" applyFill="1" applyBorder="1" applyAlignment="1">
      <alignment horizontal="center" vertical="center" wrapText="1"/>
    </xf>
    <xf numFmtId="0" fontId="40" fillId="41" borderId="34" xfId="0" applyFont="1" applyFill="1" applyBorder="1" applyAlignment="1">
      <alignment horizontal="center" vertical="center" wrapText="1"/>
    </xf>
    <xf numFmtId="49" fontId="4" fillId="41" borderId="20" xfId="0" applyNumberFormat="1" applyFont="1" applyFill="1" applyBorder="1" applyAlignment="1">
      <alignment horizontal="center" vertical="top" wrapText="1"/>
    </xf>
    <xf numFmtId="49" fontId="4" fillId="41" borderId="21" xfId="0" applyNumberFormat="1" applyFont="1" applyFill="1" applyBorder="1" applyAlignment="1">
      <alignment horizontal="center" vertical="top" wrapText="1"/>
    </xf>
    <xf numFmtId="49" fontId="4" fillId="41" borderId="22" xfId="0" applyNumberFormat="1" applyFont="1" applyFill="1" applyBorder="1" applyAlignment="1">
      <alignment horizontal="center" vertical="top" wrapText="1"/>
    </xf>
    <xf numFmtId="49" fontId="4" fillId="41" borderId="3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_จัดสรรแยกผลผลิต-ม.แม่ฟ้าหลวง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4" xfId="75"/>
    <cellStyle name="Normal 5" xfId="76"/>
    <cellStyle name="Normal 6" xfId="77"/>
    <cellStyle name="Normal 7" xfId="78"/>
    <cellStyle name="Normal 7 2" xfId="79"/>
    <cellStyle name="Normal_Sheet1" xfId="80"/>
    <cellStyle name="Normal_Sheet2" xfId="81"/>
    <cellStyle name="Normal_ซ้ายขวาพิจารณา50-แม่ฟ้า(1)" xfId="82"/>
    <cellStyle name="Note" xfId="83"/>
    <cellStyle name="Output" xfId="84"/>
    <cellStyle name="SAPBEXHLevel0" xfId="85"/>
    <cellStyle name="SAPBEXstdItem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Comma" xfId="93"/>
    <cellStyle name="Comma [0]" xfId="94"/>
    <cellStyle name="เครื่องหมายจุลภาค 2" xfId="95"/>
    <cellStyle name="Currency" xfId="96"/>
    <cellStyle name="Currency [0]" xfId="97"/>
    <cellStyle name="ชื่อเรื่อง" xfId="98"/>
    <cellStyle name="เซลล์ตรวจสอบ" xfId="99"/>
    <cellStyle name="เซลล์ที่มีลิงก์" xfId="100"/>
    <cellStyle name="ดี" xfId="101"/>
    <cellStyle name="ปกติ 2" xfId="102"/>
    <cellStyle name="ปกติ 2 2" xfId="103"/>
    <cellStyle name="ปกติ 3" xfId="104"/>
    <cellStyle name="ป้อนค่า" xfId="105"/>
    <cellStyle name="ปานกลาง" xfId="106"/>
    <cellStyle name="Percent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0050"/>
    <xdr:sp>
      <xdr:nvSpPr>
        <xdr:cNvPr id="1" name="Text Box 14"/>
        <xdr:cNvSpPr txBox="1">
          <a:spLocks noChangeArrowheads="1"/>
        </xdr:cNvSpPr>
      </xdr:nvSpPr>
      <xdr:spPr>
        <a:xfrm>
          <a:off x="11506200" y="8858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1442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762000</xdr:colOff>
      <xdr:row>3</xdr:row>
      <xdr:rowOff>57150</xdr:rowOff>
    </xdr:from>
    <xdr:ext cx="190500" cy="400050"/>
    <xdr:sp>
      <xdr:nvSpPr>
        <xdr:cNvPr id="1" name="Text Box 14"/>
        <xdr:cNvSpPr txBox="1">
          <a:spLocks noChangeArrowheads="1"/>
        </xdr:cNvSpPr>
      </xdr:nvSpPr>
      <xdr:spPr>
        <a:xfrm>
          <a:off x="11020425" y="89535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762000</xdr:colOff>
      <xdr:row>3</xdr:row>
      <xdr:rowOff>57150</xdr:rowOff>
    </xdr:from>
    <xdr:ext cx="190500" cy="400050"/>
    <xdr:sp>
      <xdr:nvSpPr>
        <xdr:cNvPr id="2" name="Text Box 14"/>
        <xdr:cNvSpPr txBox="1">
          <a:spLocks noChangeArrowheads="1"/>
        </xdr:cNvSpPr>
      </xdr:nvSpPr>
      <xdr:spPr>
        <a:xfrm>
          <a:off x="11020425" y="89535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781050</xdr:colOff>
      <xdr:row>3</xdr:row>
      <xdr:rowOff>66675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39475" y="90487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781050</xdr:colOff>
      <xdr:row>3</xdr:row>
      <xdr:rowOff>66675</xdr:rowOff>
    </xdr:from>
    <xdr:ext cx="190500" cy="409575"/>
    <xdr:sp>
      <xdr:nvSpPr>
        <xdr:cNvPr id="2" name="Text Box 14"/>
        <xdr:cNvSpPr txBox="1">
          <a:spLocks noChangeArrowheads="1"/>
        </xdr:cNvSpPr>
      </xdr:nvSpPr>
      <xdr:spPr>
        <a:xfrm>
          <a:off x="11039475" y="90487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9535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676275"/>
    <xdr:sp>
      <xdr:nvSpPr>
        <xdr:cNvPr id="1" name="Text Box 14"/>
        <xdr:cNvSpPr txBox="1">
          <a:spLocks noChangeArrowheads="1"/>
        </xdr:cNvSpPr>
      </xdr:nvSpPr>
      <xdr:spPr>
        <a:xfrm>
          <a:off x="11068050" y="8953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80975" cy="628650"/>
    <xdr:sp>
      <xdr:nvSpPr>
        <xdr:cNvPr id="1" name="Text Box 14"/>
        <xdr:cNvSpPr txBox="1">
          <a:spLocks noChangeArrowheads="1"/>
        </xdr:cNvSpPr>
      </xdr:nvSpPr>
      <xdr:spPr>
        <a:xfrm>
          <a:off x="11029950" y="895350"/>
          <a:ext cx="1809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47625</xdr:rowOff>
    </xdr:from>
    <xdr:ext cx="180975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47625</xdr:rowOff>
    </xdr:from>
    <xdr:ext cx="180975" cy="4095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47625</xdr:rowOff>
    </xdr:from>
    <xdr:ext cx="180975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76300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3714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3714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3714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3714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3714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3714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4095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7;&#3633;&#3626;&#3591;&#3610;&#3611;&#3619;&#3632;&#3617;&#3634;&#3603;%202558\&#3626;&#3606;&#3634;&#3610;&#3633;&#3609;&#3623;&#3636;&#3592;&#3633;&#3618;&#363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sem-pc\&#3611;&#3619;&#3632;&#3617;&#3634;&#3603;&#3585;&#3634;&#3619;&#3619;&#3634;&#3618;&#3619;&#3633;&#3610;%20&#3611;&#3619;&#3632;&#3592;&#3635;&#3611;&#3637;&#3591;&#3610;&#3611;&#3619;&#3632;&#3617;&#3634;&#3603;%20&#3614;.&#3624;.%202558\&#3611;&#3619;&#3632;&#3617;&#3634;&#3603;&#3585;&#3634;&#3619;&#3619;&#3634;&#3618;&#3619;&#3633;&#3610;%20&#3611;&#3619;&#3632;&#3592;&#3635;&#3611;&#3637;&#3591;&#3610;&#3611;&#3619;&#3632;&#3617;&#3634;&#3603;%20&#3614;.&#3624;.%202557\MyDocument\E\&#3619;&#3627;&#3633;&#3626;&#3591;&#3610;&#3611;&#3619;&#3632;&#3617;&#3634;&#3603;&#3611;&#3637;%2053\&#3619;&#3627;&#3633;&#3626;&#3591;&#3610;&#3611;&#3619;&#3632;&#3617;&#3634;&#3603;%20&#3649;&#3621;&#3632;&#3651;&#3610;&#3650;&#3629;&#3609;&#3592;&#3633;&#3604;&#3626;&#3619;&#3619;&#3591;&#3610;&#3611;&#3619;&#3632;&#3617;&#3634;&#3603;%20&#3611;&#3619;&#3632;&#3592;&#3635;&#3611;&#3637;&#3591;&#3610;&#3611;&#3619;&#3632;&#3617;&#3634;&#3603;%20&#3614;.&#3624;.%202553%20&#3623;&#3633;&#3609;&#3607;&#3637;&#3656;%202%20%20&#3614;.&#3618;.%2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"/>
      <sheetName val="บกศ"/>
      <sheetName val="รหัส GFMIS 2559"/>
      <sheetName val="คณะวิทย์"/>
      <sheetName val="คณะเทคโนโลยีอุต"/>
      <sheetName val="คณะเทคโนเกษตร"/>
      <sheetName val="คณะวิทยาการจัดการ"/>
      <sheetName val="คณะครุศาสตร์"/>
      <sheetName val="คณะมนุศาสตร์"/>
      <sheetName val="สำนักวิทยาบิการ"/>
      <sheetName val="สถาบันภาษา"/>
      <sheetName val="สถาบันวิจัย"/>
      <sheetName val="ส่งเสริม"/>
      <sheetName val="กองกลาง"/>
      <sheetName val="กองแผน"/>
      <sheetName val="กองพัฒนานักศึกษา"/>
      <sheetName val="วิธีธรรม"/>
      <sheetName val="งานประกัน"/>
      <sheetName val="งบกลางแผ่นดิ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2552"/>
      <sheetName val="รหัสงบประมาณ 2553 ฉ.จริง"/>
      <sheetName val="ชื่อรหัสงบประมาณ2553"/>
      <sheetName val="ชื่อกิจกรรมหลัก"/>
      <sheetName val="กิจกรรม"/>
    </sheetNames>
    <sheetDataSet>
      <sheetData sheetId="3">
        <row r="32">
          <cell r="B32" t="str">
            <v>เงินอุดหนุนโครงการวิจัยเพื่อพัฒนาองค์ความรู้</v>
          </cell>
        </row>
        <row r="35">
          <cell r="B35" t="str">
            <v>เงินอุดหนุนโครงการวิจัยเพื่อถ่ายทอดเทคโนโลยี</v>
          </cell>
        </row>
        <row r="36">
          <cell r="B36" t="str">
            <v>ผลงานทำนุบำรุงศิลป วัฒนธรรม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4"/>
  <sheetViews>
    <sheetView tabSelected="1" view="pageBreakPreview" zoomScaleNormal="90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8.421875" style="664" bestFit="1" customWidth="1"/>
    <col min="2" max="2" width="19.7109375" style="664" customWidth="1"/>
    <col min="3" max="3" width="21.421875" style="701" customWidth="1"/>
    <col min="4" max="4" width="79.00390625" style="664" customWidth="1"/>
    <col min="5" max="5" width="13.140625" style="664" bestFit="1" customWidth="1"/>
    <col min="6" max="6" width="15.7109375" style="664" bestFit="1" customWidth="1"/>
    <col min="7" max="7" width="12.421875" style="704" bestFit="1" customWidth="1"/>
    <col min="8" max="8" width="4.57421875" style="664" customWidth="1"/>
    <col min="9" max="9" width="26.7109375" style="664" customWidth="1"/>
    <col min="10" max="10" width="16.140625" style="756" bestFit="1" customWidth="1"/>
    <col min="11" max="11" width="12.140625" style="756" bestFit="1" customWidth="1"/>
  </cols>
  <sheetData>
    <row r="1" spans="1:9" ht="18.75">
      <c r="A1" s="832" t="s">
        <v>1088</v>
      </c>
      <c r="B1" s="833"/>
      <c r="C1" s="833"/>
      <c r="D1" s="833"/>
      <c r="E1" s="833"/>
      <c r="F1" s="833"/>
      <c r="G1" s="833"/>
      <c r="H1" s="833"/>
      <c r="I1" s="834"/>
    </row>
    <row r="2" spans="1:9" ht="18.75" customHeight="1">
      <c r="A2" s="835" t="s">
        <v>0</v>
      </c>
      <c r="B2" s="836"/>
      <c r="C2" s="836"/>
      <c r="D2" s="836"/>
      <c r="E2" s="836"/>
      <c r="F2" s="836"/>
      <c r="G2" s="836"/>
      <c r="H2" s="836"/>
      <c r="I2" s="837"/>
    </row>
    <row r="3" spans="1:9" ht="18.75">
      <c r="A3" s="1"/>
      <c r="B3" s="1"/>
      <c r="C3" s="670"/>
      <c r="D3" s="670"/>
      <c r="E3" s="1"/>
      <c r="F3" s="1"/>
      <c r="G3" s="671"/>
      <c r="H3" s="672"/>
      <c r="I3" s="1"/>
    </row>
    <row r="4" spans="1:11" s="758" customFormat="1" ht="18.75">
      <c r="A4" s="838" t="s">
        <v>876</v>
      </c>
      <c r="B4" s="838" t="s">
        <v>877</v>
      </c>
      <c r="C4" s="839" t="s">
        <v>1</v>
      </c>
      <c r="D4" s="840" t="s">
        <v>814</v>
      </c>
      <c r="E4" s="840" t="s">
        <v>2</v>
      </c>
      <c r="F4" s="658"/>
      <c r="G4" s="840" t="s">
        <v>3</v>
      </c>
      <c r="H4" s="840"/>
      <c r="I4" s="840" t="s">
        <v>4</v>
      </c>
      <c r="J4" s="759"/>
      <c r="K4" s="759"/>
    </row>
    <row r="5" spans="1:11" s="758" customFormat="1" ht="18.75">
      <c r="A5" s="838"/>
      <c r="B5" s="838"/>
      <c r="C5" s="839"/>
      <c r="D5" s="840"/>
      <c r="E5" s="840"/>
      <c r="F5" s="3" t="s">
        <v>5</v>
      </c>
      <c r="G5" s="840"/>
      <c r="H5" s="840"/>
      <c r="I5" s="840"/>
      <c r="J5" s="759"/>
      <c r="K5" s="759"/>
    </row>
    <row r="6" spans="1:11" s="758" customFormat="1" ht="18.75">
      <c r="A6" s="838"/>
      <c r="B6" s="838"/>
      <c r="C6" s="839"/>
      <c r="D6" s="840"/>
      <c r="E6" s="840"/>
      <c r="F6" s="659"/>
      <c r="G6" s="840"/>
      <c r="H6" s="840"/>
      <c r="I6" s="840"/>
      <c r="J6" s="759"/>
      <c r="K6" s="759"/>
    </row>
    <row r="7" spans="1:11" s="758" customFormat="1" ht="18.75">
      <c r="A7" s="575" t="s">
        <v>878</v>
      </c>
      <c r="B7" s="451" t="s">
        <v>863</v>
      </c>
      <c r="C7" s="451"/>
      <c r="D7" s="457" t="s">
        <v>862</v>
      </c>
      <c r="E7" s="452"/>
      <c r="F7" s="452"/>
      <c r="G7" s="453"/>
      <c r="H7" s="454"/>
      <c r="I7" s="662"/>
      <c r="J7" s="759"/>
      <c r="K7" s="759"/>
    </row>
    <row r="8" spans="1:11" s="758" customFormat="1" ht="18.75">
      <c r="A8" s="575"/>
      <c r="B8" s="299"/>
      <c r="C8" s="678"/>
      <c r="D8" s="457" t="s">
        <v>879</v>
      </c>
      <c r="E8" s="452"/>
      <c r="F8" s="452"/>
      <c r="G8" s="453"/>
      <c r="H8" s="454"/>
      <c r="I8" s="662"/>
      <c r="J8" s="759"/>
      <c r="K8" s="759"/>
    </row>
    <row r="9" spans="1:11" s="758" customFormat="1" ht="18.75">
      <c r="A9" s="575"/>
      <c r="B9" s="299"/>
      <c r="C9" s="678"/>
      <c r="D9" s="457" t="s">
        <v>864</v>
      </c>
      <c r="E9" s="452"/>
      <c r="F9" s="452"/>
      <c r="G9" s="453">
        <f>G11+G13</f>
        <v>2090000</v>
      </c>
      <c r="H9" s="454" t="s">
        <v>7</v>
      </c>
      <c r="I9" s="662"/>
      <c r="J9" s="759"/>
      <c r="K9" s="759"/>
    </row>
    <row r="10" spans="1:11" s="758" customFormat="1" ht="18.75">
      <c r="A10" s="58" t="s">
        <v>878</v>
      </c>
      <c r="B10" s="58" t="s">
        <v>865</v>
      </c>
      <c r="C10" s="563"/>
      <c r="D10" s="61" t="s">
        <v>881</v>
      </c>
      <c r="E10" s="89"/>
      <c r="F10" s="89"/>
      <c r="G10" s="813"/>
      <c r="H10" s="814"/>
      <c r="I10" s="815"/>
      <c r="J10" s="759"/>
      <c r="K10" s="759"/>
    </row>
    <row r="11" spans="1:11" s="758" customFormat="1" ht="18.75">
      <c r="A11" s="58" t="s">
        <v>878</v>
      </c>
      <c r="B11" s="58" t="s">
        <v>865</v>
      </c>
      <c r="C11" s="770" t="s">
        <v>883</v>
      </c>
      <c r="D11" s="771" t="s">
        <v>884</v>
      </c>
      <c r="E11" s="57" t="s">
        <v>19</v>
      </c>
      <c r="F11" s="89">
        <v>6111500</v>
      </c>
      <c r="G11" s="91">
        <v>900000</v>
      </c>
      <c r="H11" s="59" t="s">
        <v>7</v>
      </c>
      <c r="I11" s="18" t="s">
        <v>55</v>
      </c>
      <c r="J11" s="759"/>
      <c r="K11" s="759"/>
    </row>
    <row r="12" spans="1:11" s="758" customFormat="1" ht="37.5">
      <c r="A12" s="90" t="s">
        <v>878</v>
      </c>
      <c r="B12" s="90" t="s">
        <v>880</v>
      </c>
      <c r="C12" s="573"/>
      <c r="D12" s="769" t="s">
        <v>882</v>
      </c>
      <c r="E12" s="89"/>
      <c r="F12" s="89"/>
      <c r="G12" s="91"/>
      <c r="H12" s="25"/>
      <c r="I12" s="26"/>
      <c r="J12" s="759"/>
      <c r="K12" s="759"/>
    </row>
    <row r="13" spans="1:11" s="758" customFormat="1" ht="37.5">
      <c r="A13" s="58" t="s">
        <v>878</v>
      </c>
      <c r="B13" s="58" t="s">
        <v>880</v>
      </c>
      <c r="C13" s="772" t="s">
        <v>885</v>
      </c>
      <c r="D13" s="773" t="s">
        <v>1076</v>
      </c>
      <c r="E13" s="653" t="s">
        <v>19</v>
      </c>
      <c r="F13" s="668">
        <v>6111500</v>
      </c>
      <c r="G13" s="669">
        <v>1190000</v>
      </c>
      <c r="H13" s="656" t="s">
        <v>7</v>
      </c>
      <c r="I13" s="18" t="s">
        <v>55</v>
      </c>
      <c r="J13" s="759"/>
      <c r="K13" s="759"/>
    </row>
    <row r="14" spans="1:11" s="758" customFormat="1" ht="18.75">
      <c r="A14" s="575"/>
      <c r="B14" s="451"/>
      <c r="C14" s="451"/>
      <c r="D14" s="457" t="s">
        <v>886</v>
      </c>
      <c r="E14" s="452"/>
      <c r="F14" s="452"/>
      <c r="G14" s="453"/>
      <c r="H14" s="454"/>
      <c r="I14" s="662"/>
      <c r="J14" s="759"/>
      <c r="K14" s="759"/>
    </row>
    <row r="15" spans="1:11" s="758" customFormat="1" ht="18.75">
      <c r="A15" s="575" t="s">
        <v>887</v>
      </c>
      <c r="B15" s="451" t="s">
        <v>889</v>
      </c>
      <c r="C15" s="681"/>
      <c r="D15" s="673" t="s">
        <v>888</v>
      </c>
      <c r="E15" s="674"/>
      <c r="F15" s="674"/>
      <c r="G15" s="675"/>
      <c r="H15" s="676"/>
      <c r="I15" s="677"/>
      <c r="J15" s="759"/>
      <c r="K15" s="759"/>
    </row>
    <row r="16" spans="1:11" s="758" customFormat="1" ht="18.75">
      <c r="A16" s="575"/>
      <c r="B16" s="299"/>
      <c r="C16" s="451"/>
      <c r="D16" s="457" t="s">
        <v>890</v>
      </c>
      <c r="E16" s="674"/>
      <c r="F16" s="674"/>
      <c r="G16" s="675">
        <f>G17</f>
        <v>3992000</v>
      </c>
      <c r="H16" s="676" t="s">
        <v>7</v>
      </c>
      <c r="I16" s="677"/>
      <c r="J16" s="759"/>
      <c r="K16" s="759"/>
    </row>
    <row r="17" spans="1:11" s="758" customFormat="1" ht="18.75">
      <c r="A17" s="783" t="s">
        <v>887</v>
      </c>
      <c r="B17" s="58" t="s">
        <v>891</v>
      </c>
      <c r="C17" s="679" t="s">
        <v>994</v>
      </c>
      <c r="D17" s="765" t="s">
        <v>993</v>
      </c>
      <c r="E17" s="6" t="s">
        <v>19</v>
      </c>
      <c r="F17" s="6">
        <v>6111500</v>
      </c>
      <c r="G17" s="11">
        <v>3992000</v>
      </c>
      <c r="H17" s="49" t="s">
        <v>7</v>
      </c>
      <c r="I17" s="56" t="s">
        <v>815</v>
      </c>
      <c r="J17" s="759"/>
      <c r="K17" s="759"/>
    </row>
    <row r="18" spans="1:11" ht="18.75">
      <c r="A18" s="575"/>
      <c r="B18" s="451"/>
      <c r="C18" s="451"/>
      <c r="D18" s="457" t="s">
        <v>873</v>
      </c>
      <c r="E18" s="452"/>
      <c r="F18" s="452"/>
      <c r="G18" s="453"/>
      <c r="H18" s="454"/>
      <c r="I18" s="662"/>
      <c r="J18" s="756">
        <v>11519620</v>
      </c>
      <c r="K18" s="756">
        <f>J18-G18</f>
        <v>11519620</v>
      </c>
    </row>
    <row r="19" spans="1:9" ht="18.75">
      <c r="A19" s="575" t="s">
        <v>892</v>
      </c>
      <c r="B19" s="451" t="s">
        <v>893</v>
      </c>
      <c r="C19" s="681"/>
      <c r="D19" s="673" t="s">
        <v>895</v>
      </c>
      <c r="E19" s="674"/>
      <c r="F19" s="674"/>
      <c r="G19" s="675"/>
      <c r="H19" s="676"/>
      <c r="I19" s="677"/>
    </row>
    <row r="20" spans="1:9" ht="18.75">
      <c r="A20" s="575"/>
      <c r="B20" s="299"/>
      <c r="C20" s="451"/>
      <c r="D20" s="457" t="s">
        <v>894</v>
      </c>
      <c r="E20" s="452"/>
      <c r="F20" s="452"/>
      <c r="G20" s="453">
        <f>G21+G62+G92</f>
        <v>24105475</v>
      </c>
      <c r="H20" s="454" t="s">
        <v>7</v>
      </c>
      <c r="I20" s="662"/>
    </row>
    <row r="21" spans="1:9" ht="18.75">
      <c r="A21" s="77" t="s">
        <v>892</v>
      </c>
      <c r="B21" s="77" t="s">
        <v>896</v>
      </c>
      <c r="C21" s="77"/>
      <c r="D21" s="15" t="s">
        <v>50</v>
      </c>
      <c r="E21" s="146" t="s">
        <v>52</v>
      </c>
      <c r="F21" s="812" t="s">
        <v>897</v>
      </c>
      <c r="G21" s="147">
        <f>SUM(G22:G61)</f>
        <v>3820475</v>
      </c>
      <c r="H21" s="684" t="s">
        <v>7</v>
      </c>
      <c r="I21" s="685" t="s">
        <v>55</v>
      </c>
    </row>
    <row r="22" spans="1:9" ht="18.75">
      <c r="A22" s="48" t="s">
        <v>892</v>
      </c>
      <c r="B22" s="48" t="s">
        <v>896</v>
      </c>
      <c r="C22" s="770" t="s">
        <v>937</v>
      </c>
      <c r="D22" s="771" t="s">
        <v>1024</v>
      </c>
      <c r="E22" s="6" t="s">
        <v>52</v>
      </c>
      <c r="F22" s="92" t="s">
        <v>897</v>
      </c>
      <c r="G22" s="82">
        <v>194850</v>
      </c>
      <c r="H22" s="49" t="s">
        <v>7</v>
      </c>
      <c r="I22" s="18" t="s">
        <v>55</v>
      </c>
    </row>
    <row r="23" spans="1:9" ht="18.75">
      <c r="A23" s="48" t="s">
        <v>892</v>
      </c>
      <c r="B23" s="48" t="s">
        <v>896</v>
      </c>
      <c r="C23" s="772" t="s">
        <v>938</v>
      </c>
      <c r="D23" s="773" t="s">
        <v>1025</v>
      </c>
      <c r="E23" s="6" t="s">
        <v>52</v>
      </c>
      <c r="F23" s="92" t="s">
        <v>897</v>
      </c>
      <c r="G23" s="82">
        <v>75000</v>
      </c>
      <c r="H23" s="49" t="s">
        <v>7</v>
      </c>
      <c r="I23" s="18" t="s">
        <v>55</v>
      </c>
    </row>
    <row r="24" spans="1:9" ht="18.75">
      <c r="A24" s="48" t="s">
        <v>892</v>
      </c>
      <c r="B24" s="48" t="s">
        <v>896</v>
      </c>
      <c r="C24" s="772" t="s">
        <v>939</v>
      </c>
      <c r="D24" s="773" t="s">
        <v>1026</v>
      </c>
      <c r="E24" s="6" t="s">
        <v>52</v>
      </c>
      <c r="F24" s="92" t="s">
        <v>897</v>
      </c>
      <c r="G24" s="82">
        <v>40000</v>
      </c>
      <c r="H24" s="49" t="s">
        <v>7</v>
      </c>
      <c r="I24" s="18" t="s">
        <v>55</v>
      </c>
    </row>
    <row r="25" spans="1:9" ht="18.75">
      <c r="A25" s="48" t="s">
        <v>892</v>
      </c>
      <c r="B25" s="48" t="s">
        <v>896</v>
      </c>
      <c r="C25" s="776" t="s">
        <v>940</v>
      </c>
      <c r="D25" s="777" t="s">
        <v>1027</v>
      </c>
      <c r="E25" s="6" t="s">
        <v>52</v>
      </c>
      <c r="F25" s="92" t="s">
        <v>897</v>
      </c>
      <c r="G25" s="82">
        <v>200000</v>
      </c>
      <c r="H25" s="49" t="s">
        <v>7</v>
      </c>
      <c r="I25" s="18" t="s">
        <v>55</v>
      </c>
    </row>
    <row r="26" spans="1:9" ht="18.75">
      <c r="A26" s="48" t="s">
        <v>892</v>
      </c>
      <c r="B26" s="48" t="s">
        <v>896</v>
      </c>
      <c r="C26" s="197" t="s">
        <v>943</v>
      </c>
      <c r="D26" s="765" t="s">
        <v>1028</v>
      </c>
      <c r="E26" s="6" t="s">
        <v>52</v>
      </c>
      <c r="F26" s="92" t="s">
        <v>897</v>
      </c>
      <c r="G26" s="82">
        <v>300000</v>
      </c>
      <c r="H26" s="49" t="s">
        <v>7</v>
      </c>
      <c r="I26" s="18" t="s">
        <v>55</v>
      </c>
    </row>
    <row r="27" spans="1:9" ht="18.75">
      <c r="A27" s="48" t="s">
        <v>892</v>
      </c>
      <c r="B27" s="48" t="s">
        <v>896</v>
      </c>
      <c r="C27" s="197" t="s">
        <v>944</v>
      </c>
      <c r="D27" s="765" t="s">
        <v>1029</v>
      </c>
      <c r="E27" s="6" t="s">
        <v>52</v>
      </c>
      <c r="F27" s="92" t="s">
        <v>897</v>
      </c>
      <c r="G27" s="82">
        <v>50000</v>
      </c>
      <c r="H27" s="49" t="s">
        <v>7</v>
      </c>
      <c r="I27" s="18" t="s">
        <v>55</v>
      </c>
    </row>
    <row r="28" spans="1:9" ht="37.5">
      <c r="A28" s="48" t="s">
        <v>892</v>
      </c>
      <c r="B28" s="48" t="s">
        <v>896</v>
      </c>
      <c r="C28" s="197" t="s">
        <v>945</v>
      </c>
      <c r="D28" s="79" t="s">
        <v>1074</v>
      </c>
      <c r="E28" s="6" t="s">
        <v>52</v>
      </c>
      <c r="F28" s="6" t="s">
        <v>897</v>
      </c>
      <c r="G28" s="80">
        <v>89700</v>
      </c>
      <c r="H28" s="49" t="s">
        <v>7</v>
      </c>
      <c r="I28" s="18" t="s">
        <v>55</v>
      </c>
    </row>
    <row r="29" spans="1:9" ht="18.75">
      <c r="A29" s="48" t="s">
        <v>892</v>
      </c>
      <c r="B29" s="48" t="s">
        <v>896</v>
      </c>
      <c r="C29" s="197" t="s">
        <v>946</v>
      </c>
      <c r="D29" s="79" t="s">
        <v>1030</v>
      </c>
      <c r="E29" s="6" t="s">
        <v>52</v>
      </c>
      <c r="F29" s="6" t="s">
        <v>897</v>
      </c>
      <c r="G29" s="80">
        <v>122150</v>
      </c>
      <c r="H29" s="49" t="s">
        <v>7</v>
      </c>
      <c r="I29" s="18" t="s">
        <v>55</v>
      </c>
    </row>
    <row r="30" spans="1:9" ht="18.75">
      <c r="A30" s="48" t="s">
        <v>892</v>
      </c>
      <c r="B30" s="48" t="s">
        <v>896</v>
      </c>
      <c r="C30" s="197" t="s">
        <v>947</v>
      </c>
      <c r="D30" s="79" t="s">
        <v>1031</v>
      </c>
      <c r="E30" s="6" t="s">
        <v>52</v>
      </c>
      <c r="F30" s="6" t="s">
        <v>897</v>
      </c>
      <c r="G30" s="80">
        <v>20000</v>
      </c>
      <c r="H30" s="49" t="s">
        <v>7</v>
      </c>
      <c r="I30" s="18" t="s">
        <v>55</v>
      </c>
    </row>
    <row r="31" spans="1:9" ht="18.75">
      <c r="A31" s="48" t="s">
        <v>892</v>
      </c>
      <c r="B31" s="48" t="s">
        <v>896</v>
      </c>
      <c r="C31" s="197" t="s">
        <v>948</v>
      </c>
      <c r="D31" s="79" t="s">
        <v>1032</v>
      </c>
      <c r="E31" s="6" t="s">
        <v>52</v>
      </c>
      <c r="F31" s="6" t="s">
        <v>897</v>
      </c>
      <c r="G31" s="80">
        <v>200075</v>
      </c>
      <c r="H31" s="49" t="s">
        <v>7</v>
      </c>
      <c r="I31" s="18" t="s">
        <v>55</v>
      </c>
    </row>
    <row r="32" spans="1:9" ht="18.75">
      <c r="A32" s="48" t="s">
        <v>892</v>
      </c>
      <c r="B32" s="48" t="s">
        <v>896</v>
      </c>
      <c r="C32" s="197" t="s">
        <v>949</v>
      </c>
      <c r="D32" s="79" t="s">
        <v>1033</v>
      </c>
      <c r="E32" s="6" t="s">
        <v>52</v>
      </c>
      <c r="F32" s="6" t="s">
        <v>897</v>
      </c>
      <c r="G32" s="80">
        <v>25000</v>
      </c>
      <c r="H32" s="49" t="s">
        <v>7</v>
      </c>
      <c r="I32" s="18" t="s">
        <v>55</v>
      </c>
    </row>
    <row r="33" spans="1:9" ht="18.75">
      <c r="A33" s="48" t="s">
        <v>892</v>
      </c>
      <c r="B33" s="48" t="s">
        <v>896</v>
      </c>
      <c r="C33" s="197" t="s">
        <v>950</v>
      </c>
      <c r="D33" s="79" t="s">
        <v>1034</v>
      </c>
      <c r="E33" s="6" t="s">
        <v>52</v>
      </c>
      <c r="F33" s="6" t="s">
        <v>897</v>
      </c>
      <c r="G33" s="80">
        <v>370300</v>
      </c>
      <c r="H33" s="49" t="s">
        <v>7</v>
      </c>
      <c r="I33" s="18" t="s">
        <v>55</v>
      </c>
    </row>
    <row r="34" spans="1:9" ht="18.75">
      <c r="A34" s="48" t="s">
        <v>892</v>
      </c>
      <c r="B34" s="48" t="s">
        <v>896</v>
      </c>
      <c r="C34" s="197" t="s">
        <v>951</v>
      </c>
      <c r="D34" s="79" t="s">
        <v>1035</v>
      </c>
      <c r="E34" s="6" t="s">
        <v>52</v>
      </c>
      <c r="F34" s="6" t="s">
        <v>897</v>
      </c>
      <c r="G34" s="80">
        <v>25000</v>
      </c>
      <c r="H34" s="49" t="s">
        <v>7</v>
      </c>
      <c r="I34" s="18" t="s">
        <v>55</v>
      </c>
    </row>
    <row r="35" spans="1:9" ht="18.75">
      <c r="A35" s="48" t="s">
        <v>892</v>
      </c>
      <c r="B35" s="48" t="s">
        <v>896</v>
      </c>
      <c r="C35" s="197" t="s">
        <v>952</v>
      </c>
      <c r="D35" s="79" t="s">
        <v>1036</v>
      </c>
      <c r="E35" s="6" t="s">
        <v>52</v>
      </c>
      <c r="F35" s="6" t="s">
        <v>897</v>
      </c>
      <c r="G35" s="80">
        <v>30000</v>
      </c>
      <c r="H35" s="49" t="s">
        <v>7</v>
      </c>
      <c r="I35" s="18" t="s">
        <v>55</v>
      </c>
    </row>
    <row r="36" spans="1:9" ht="18.75">
      <c r="A36" s="48" t="s">
        <v>892</v>
      </c>
      <c r="B36" s="48" t="s">
        <v>896</v>
      </c>
      <c r="C36" s="197" t="s">
        <v>953</v>
      </c>
      <c r="D36" s="79" t="s">
        <v>1037</v>
      </c>
      <c r="E36" s="6" t="s">
        <v>52</v>
      </c>
      <c r="F36" s="6" t="s">
        <v>897</v>
      </c>
      <c r="G36" s="80">
        <v>30000</v>
      </c>
      <c r="H36" s="49" t="s">
        <v>7</v>
      </c>
      <c r="I36" s="18" t="s">
        <v>55</v>
      </c>
    </row>
    <row r="37" spans="1:9" ht="18.75">
      <c r="A37" s="48" t="s">
        <v>892</v>
      </c>
      <c r="B37" s="48" t="s">
        <v>896</v>
      </c>
      <c r="C37" s="197" t="s">
        <v>954</v>
      </c>
      <c r="D37" s="79" t="s">
        <v>1038</v>
      </c>
      <c r="E37" s="6" t="s">
        <v>52</v>
      </c>
      <c r="F37" s="6" t="s">
        <v>897</v>
      </c>
      <c r="G37" s="80">
        <v>130100</v>
      </c>
      <c r="H37" s="49" t="s">
        <v>7</v>
      </c>
      <c r="I37" s="18" t="s">
        <v>55</v>
      </c>
    </row>
    <row r="38" spans="1:9" ht="18.75">
      <c r="A38" s="48" t="s">
        <v>892</v>
      </c>
      <c r="B38" s="48" t="s">
        <v>896</v>
      </c>
      <c r="C38" s="197" t="s">
        <v>955</v>
      </c>
      <c r="D38" s="79" t="s">
        <v>1039</v>
      </c>
      <c r="E38" s="6" t="s">
        <v>52</v>
      </c>
      <c r="F38" s="6" t="s">
        <v>897</v>
      </c>
      <c r="G38" s="80">
        <v>50000</v>
      </c>
      <c r="H38" s="49" t="s">
        <v>7</v>
      </c>
      <c r="I38" s="18" t="s">
        <v>55</v>
      </c>
    </row>
    <row r="39" spans="1:9" ht="37.5">
      <c r="A39" s="48" t="s">
        <v>892</v>
      </c>
      <c r="B39" s="48" t="s">
        <v>896</v>
      </c>
      <c r="C39" s="197" t="s">
        <v>956</v>
      </c>
      <c r="D39" s="79" t="s">
        <v>1075</v>
      </c>
      <c r="E39" s="6" t="s">
        <v>52</v>
      </c>
      <c r="F39" s="6" t="s">
        <v>897</v>
      </c>
      <c r="G39" s="80">
        <v>41700</v>
      </c>
      <c r="H39" s="49" t="s">
        <v>7</v>
      </c>
      <c r="I39" s="18" t="s">
        <v>55</v>
      </c>
    </row>
    <row r="40" spans="1:9" ht="18.75">
      <c r="A40" s="48" t="s">
        <v>892</v>
      </c>
      <c r="B40" s="48" t="s">
        <v>896</v>
      </c>
      <c r="C40" s="197" t="s">
        <v>957</v>
      </c>
      <c r="D40" s="79" t="s">
        <v>1040</v>
      </c>
      <c r="E40" s="6" t="s">
        <v>52</v>
      </c>
      <c r="F40" s="6" t="s">
        <v>897</v>
      </c>
      <c r="G40" s="80">
        <v>40000</v>
      </c>
      <c r="H40" s="49" t="s">
        <v>7</v>
      </c>
      <c r="I40" s="18" t="s">
        <v>55</v>
      </c>
    </row>
    <row r="41" spans="1:9" ht="18.75">
      <c r="A41" s="48" t="s">
        <v>892</v>
      </c>
      <c r="B41" s="48" t="s">
        <v>896</v>
      </c>
      <c r="C41" s="197" t="s">
        <v>958</v>
      </c>
      <c r="D41" s="79" t="s">
        <v>1041</v>
      </c>
      <c r="E41" s="6" t="s">
        <v>52</v>
      </c>
      <c r="F41" s="6" t="s">
        <v>897</v>
      </c>
      <c r="G41" s="80">
        <v>40000</v>
      </c>
      <c r="H41" s="49" t="s">
        <v>7</v>
      </c>
      <c r="I41" s="18" t="s">
        <v>55</v>
      </c>
    </row>
    <row r="42" spans="1:9" ht="18.75">
      <c r="A42" s="48" t="s">
        <v>892</v>
      </c>
      <c r="B42" s="48" t="s">
        <v>896</v>
      </c>
      <c r="C42" s="197" t="s">
        <v>959</v>
      </c>
      <c r="D42" s="79" t="s">
        <v>1042</v>
      </c>
      <c r="E42" s="6" t="s">
        <v>52</v>
      </c>
      <c r="F42" s="6" t="s">
        <v>897</v>
      </c>
      <c r="G42" s="80">
        <v>53000</v>
      </c>
      <c r="H42" s="49" t="s">
        <v>7</v>
      </c>
      <c r="I42" s="18" t="s">
        <v>55</v>
      </c>
    </row>
    <row r="43" spans="1:9" ht="18.75">
      <c r="A43" s="323" t="s">
        <v>892</v>
      </c>
      <c r="B43" s="323" t="s">
        <v>896</v>
      </c>
      <c r="C43" s="268" t="s">
        <v>960</v>
      </c>
      <c r="D43" s="86" t="s">
        <v>1043</v>
      </c>
      <c r="E43" s="83" t="s">
        <v>52</v>
      </c>
      <c r="F43" s="83" t="s">
        <v>897</v>
      </c>
      <c r="G43" s="269">
        <v>50000</v>
      </c>
      <c r="H43" s="87" t="s">
        <v>7</v>
      </c>
      <c r="I43" s="88" t="s">
        <v>55</v>
      </c>
    </row>
    <row r="44" spans="1:9" ht="18.75">
      <c r="A44" s="58" t="s">
        <v>892</v>
      </c>
      <c r="B44" s="58" t="s">
        <v>896</v>
      </c>
      <c r="C44" s="805" t="s">
        <v>961</v>
      </c>
      <c r="D44" s="806" t="s">
        <v>1044</v>
      </c>
      <c r="E44" s="57" t="s">
        <v>52</v>
      </c>
      <c r="F44" s="57" t="s">
        <v>897</v>
      </c>
      <c r="G44" s="807">
        <v>20000</v>
      </c>
      <c r="H44" s="59" t="s">
        <v>7</v>
      </c>
      <c r="I44" s="60" t="s">
        <v>55</v>
      </c>
    </row>
    <row r="45" spans="1:9" ht="18.75">
      <c r="A45" s="48" t="s">
        <v>892</v>
      </c>
      <c r="B45" s="48" t="s">
        <v>896</v>
      </c>
      <c r="C45" s="197" t="s">
        <v>962</v>
      </c>
      <c r="D45" s="79" t="s">
        <v>1045</v>
      </c>
      <c r="E45" s="6" t="s">
        <v>52</v>
      </c>
      <c r="F45" s="6" t="s">
        <v>897</v>
      </c>
      <c r="G45" s="80">
        <v>20000</v>
      </c>
      <c r="H45" s="49" t="s">
        <v>7</v>
      </c>
      <c r="I45" s="18" t="s">
        <v>55</v>
      </c>
    </row>
    <row r="46" spans="1:9" ht="18.75">
      <c r="A46" s="48" t="s">
        <v>892</v>
      </c>
      <c r="B46" s="48" t="s">
        <v>896</v>
      </c>
      <c r="C46" s="197" t="s">
        <v>963</v>
      </c>
      <c r="D46" s="79" t="s">
        <v>1046</v>
      </c>
      <c r="E46" s="6" t="s">
        <v>52</v>
      </c>
      <c r="F46" s="6" t="s">
        <v>897</v>
      </c>
      <c r="G46" s="80">
        <v>101900</v>
      </c>
      <c r="H46" s="49" t="s">
        <v>7</v>
      </c>
      <c r="I46" s="18" t="s">
        <v>55</v>
      </c>
    </row>
    <row r="47" spans="1:9" ht="18.75">
      <c r="A47" s="48" t="s">
        <v>892</v>
      </c>
      <c r="B47" s="48" t="s">
        <v>896</v>
      </c>
      <c r="C47" s="197" t="s">
        <v>964</v>
      </c>
      <c r="D47" s="79" t="s">
        <v>1047</v>
      </c>
      <c r="E47" s="6" t="s">
        <v>52</v>
      </c>
      <c r="F47" s="6" t="s">
        <v>897</v>
      </c>
      <c r="G47" s="80">
        <v>30000</v>
      </c>
      <c r="H47" s="49" t="s">
        <v>7</v>
      </c>
      <c r="I47" s="18" t="s">
        <v>55</v>
      </c>
    </row>
    <row r="48" spans="1:11" s="347" customFormat="1" ht="18.75">
      <c r="A48" s="48" t="s">
        <v>892</v>
      </c>
      <c r="B48" s="48" t="s">
        <v>896</v>
      </c>
      <c r="C48" s="197" t="s">
        <v>965</v>
      </c>
      <c r="D48" s="79" t="s">
        <v>1048</v>
      </c>
      <c r="E48" s="6" t="s">
        <v>52</v>
      </c>
      <c r="F48" s="6" t="s">
        <v>897</v>
      </c>
      <c r="G48" s="80">
        <v>90000</v>
      </c>
      <c r="H48" s="49" t="s">
        <v>7</v>
      </c>
      <c r="I48" s="18" t="s">
        <v>55</v>
      </c>
      <c r="J48" s="757"/>
      <c r="K48" s="757"/>
    </row>
    <row r="49" spans="1:9" ht="18.75">
      <c r="A49" s="48" t="s">
        <v>892</v>
      </c>
      <c r="B49" s="48" t="s">
        <v>896</v>
      </c>
      <c r="C49" s="197" t="s">
        <v>966</v>
      </c>
      <c r="D49" s="79" t="s">
        <v>1049</v>
      </c>
      <c r="E49" s="6" t="s">
        <v>52</v>
      </c>
      <c r="F49" s="6" t="s">
        <v>897</v>
      </c>
      <c r="G49" s="80">
        <v>126900</v>
      </c>
      <c r="H49" s="49" t="s">
        <v>7</v>
      </c>
      <c r="I49" s="60" t="s">
        <v>55</v>
      </c>
    </row>
    <row r="50" spans="1:9" ht="18.75">
      <c r="A50" s="48" t="s">
        <v>892</v>
      </c>
      <c r="B50" s="48" t="s">
        <v>896</v>
      </c>
      <c r="C50" s="197" t="s">
        <v>967</v>
      </c>
      <c r="D50" s="79" t="s">
        <v>1050</v>
      </c>
      <c r="E50" s="6" t="s">
        <v>52</v>
      </c>
      <c r="F50" s="6" t="s">
        <v>897</v>
      </c>
      <c r="G50" s="80">
        <v>200000</v>
      </c>
      <c r="H50" s="49" t="s">
        <v>7</v>
      </c>
      <c r="I50" s="18" t="s">
        <v>55</v>
      </c>
    </row>
    <row r="51" spans="1:9" ht="18.75">
      <c r="A51" s="48" t="s">
        <v>892</v>
      </c>
      <c r="B51" s="48" t="s">
        <v>896</v>
      </c>
      <c r="C51" s="197" t="s">
        <v>968</v>
      </c>
      <c r="D51" s="79" t="s">
        <v>1051</v>
      </c>
      <c r="E51" s="6" t="s">
        <v>52</v>
      </c>
      <c r="F51" s="6" t="s">
        <v>897</v>
      </c>
      <c r="G51" s="80">
        <v>130000</v>
      </c>
      <c r="H51" s="49" t="s">
        <v>7</v>
      </c>
      <c r="I51" s="18" t="s">
        <v>55</v>
      </c>
    </row>
    <row r="52" spans="1:9" ht="18.75">
      <c r="A52" s="48" t="s">
        <v>892</v>
      </c>
      <c r="B52" s="48" t="s">
        <v>896</v>
      </c>
      <c r="C52" s="197" t="s">
        <v>969</v>
      </c>
      <c r="D52" s="79" t="s">
        <v>1052</v>
      </c>
      <c r="E52" s="6" t="s">
        <v>52</v>
      </c>
      <c r="F52" s="6" t="s">
        <v>897</v>
      </c>
      <c r="G52" s="80">
        <v>181000</v>
      </c>
      <c r="H52" s="49" t="s">
        <v>7</v>
      </c>
      <c r="I52" s="18" t="s">
        <v>55</v>
      </c>
    </row>
    <row r="53" spans="1:9" ht="18.75">
      <c r="A53" s="48" t="s">
        <v>892</v>
      </c>
      <c r="B53" s="48" t="s">
        <v>896</v>
      </c>
      <c r="C53" s="197" t="s">
        <v>970</v>
      </c>
      <c r="D53" s="79" t="s">
        <v>1053</v>
      </c>
      <c r="E53" s="6" t="s">
        <v>52</v>
      </c>
      <c r="F53" s="6" t="s">
        <v>897</v>
      </c>
      <c r="G53" s="80">
        <v>200000</v>
      </c>
      <c r="H53" s="49" t="s">
        <v>7</v>
      </c>
      <c r="I53" s="18" t="s">
        <v>55</v>
      </c>
    </row>
    <row r="54" spans="1:9" ht="18.75">
      <c r="A54" s="48" t="s">
        <v>892</v>
      </c>
      <c r="B54" s="48" t="s">
        <v>896</v>
      </c>
      <c r="C54" s="197" t="s">
        <v>971</v>
      </c>
      <c r="D54" s="79" t="s">
        <v>1054</v>
      </c>
      <c r="E54" s="6" t="s">
        <v>52</v>
      </c>
      <c r="F54" s="6" t="s">
        <v>897</v>
      </c>
      <c r="G54" s="80">
        <v>33000</v>
      </c>
      <c r="H54" s="49" t="s">
        <v>7</v>
      </c>
      <c r="I54" s="18" t="s">
        <v>55</v>
      </c>
    </row>
    <row r="55" spans="1:9" ht="18.75">
      <c r="A55" s="48" t="s">
        <v>892</v>
      </c>
      <c r="B55" s="48" t="s">
        <v>896</v>
      </c>
      <c r="C55" s="197" t="s">
        <v>972</v>
      </c>
      <c r="D55" s="79" t="s">
        <v>1055</v>
      </c>
      <c r="E55" s="6" t="s">
        <v>52</v>
      </c>
      <c r="F55" s="6" t="s">
        <v>897</v>
      </c>
      <c r="G55" s="80">
        <v>164900</v>
      </c>
      <c r="H55" s="49" t="s">
        <v>7</v>
      </c>
      <c r="I55" s="18" t="s">
        <v>55</v>
      </c>
    </row>
    <row r="56" spans="1:9" ht="18.75">
      <c r="A56" s="48" t="s">
        <v>892</v>
      </c>
      <c r="B56" s="48" t="s">
        <v>896</v>
      </c>
      <c r="C56" s="197" t="s">
        <v>973</v>
      </c>
      <c r="D56" s="79" t="s">
        <v>1056</v>
      </c>
      <c r="E56" s="6" t="s">
        <v>52</v>
      </c>
      <c r="F56" s="6" t="s">
        <v>897</v>
      </c>
      <c r="G56" s="80">
        <v>135500</v>
      </c>
      <c r="H56" s="49" t="s">
        <v>7</v>
      </c>
      <c r="I56" s="18" t="s">
        <v>55</v>
      </c>
    </row>
    <row r="57" spans="1:9" ht="18.75">
      <c r="A57" s="48" t="s">
        <v>892</v>
      </c>
      <c r="B57" s="48" t="s">
        <v>896</v>
      </c>
      <c r="C57" s="197" t="s">
        <v>974</v>
      </c>
      <c r="D57" s="79" t="s">
        <v>1057</v>
      </c>
      <c r="E57" s="6" t="s">
        <v>52</v>
      </c>
      <c r="F57" s="92" t="s">
        <v>897</v>
      </c>
      <c r="G57" s="82">
        <v>75000</v>
      </c>
      <c r="H57" s="49" t="s">
        <v>7</v>
      </c>
      <c r="I57" s="60" t="s">
        <v>55</v>
      </c>
    </row>
    <row r="58" spans="1:9" ht="18.75">
      <c r="A58" s="48" t="s">
        <v>892</v>
      </c>
      <c r="B58" s="48" t="s">
        <v>896</v>
      </c>
      <c r="C58" s="197" t="s">
        <v>975</v>
      </c>
      <c r="D58" s="79" t="s">
        <v>1058</v>
      </c>
      <c r="E58" s="6" t="s">
        <v>52</v>
      </c>
      <c r="F58" s="6" t="s">
        <v>897</v>
      </c>
      <c r="G58" s="80">
        <v>63000</v>
      </c>
      <c r="H58" s="49" t="s">
        <v>7</v>
      </c>
      <c r="I58" s="18" t="s">
        <v>55</v>
      </c>
    </row>
    <row r="59" spans="1:9" ht="18.75">
      <c r="A59" s="48" t="s">
        <v>892</v>
      </c>
      <c r="B59" s="48" t="s">
        <v>896</v>
      </c>
      <c r="C59" s="197" t="s">
        <v>976</v>
      </c>
      <c r="D59" s="79" t="s">
        <v>1059</v>
      </c>
      <c r="E59" s="6" t="s">
        <v>52</v>
      </c>
      <c r="F59" s="6" t="s">
        <v>897</v>
      </c>
      <c r="G59" s="80">
        <v>40000</v>
      </c>
      <c r="H59" s="49" t="s">
        <v>7</v>
      </c>
      <c r="I59" s="18" t="s">
        <v>55</v>
      </c>
    </row>
    <row r="60" spans="1:9" ht="18.75">
      <c r="A60" s="48" t="s">
        <v>892</v>
      </c>
      <c r="B60" s="48" t="s">
        <v>896</v>
      </c>
      <c r="C60" s="197" t="s">
        <v>977</v>
      </c>
      <c r="D60" s="79" t="s">
        <v>1060</v>
      </c>
      <c r="E60" s="6" t="s">
        <v>52</v>
      </c>
      <c r="F60" s="6" t="s">
        <v>897</v>
      </c>
      <c r="G60" s="80">
        <v>2700</v>
      </c>
      <c r="H60" s="49" t="s">
        <v>7</v>
      </c>
      <c r="I60" s="18" t="s">
        <v>55</v>
      </c>
    </row>
    <row r="61" spans="1:9" ht="18.75">
      <c r="A61" s="69" t="s">
        <v>892</v>
      </c>
      <c r="B61" s="48" t="s">
        <v>896</v>
      </c>
      <c r="C61" s="197" t="s">
        <v>978</v>
      </c>
      <c r="D61" s="79" t="s">
        <v>1061</v>
      </c>
      <c r="E61" s="6" t="s">
        <v>52</v>
      </c>
      <c r="F61" s="6" t="s">
        <v>897</v>
      </c>
      <c r="G61" s="80">
        <v>29700</v>
      </c>
      <c r="H61" s="49" t="s">
        <v>7</v>
      </c>
      <c r="I61" s="18" t="s">
        <v>55</v>
      </c>
    </row>
    <row r="62" spans="1:9" ht="18.75">
      <c r="A62" s="77" t="s">
        <v>892</v>
      </c>
      <c r="B62" s="77" t="s">
        <v>898</v>
      </c>
      <c r="C62" s="687"/>
      <c r="D62" s="778" t="s">
        <v>867</v>
      </c>
      <c r="E62" s="89" t="s">
        <v>59</v>
      </c>
      <c r="F62" s="89">
        <v>6111310</v>
      </c>
      <c r="G62" s="762">
        <f>G63+G78</f>
        <v>20084100</v>
      </c>
      <c r="H62" s="59" t="s">
        <v>7</v>
      </c>
      <c r="I62" s="60"/>
    </row>
    <row r="63" spans="1:9" ht="18.75">
      <c r="A63" s="48" t="s">
        <v>892</v>
      </c>
      <c r="B63" s="48" t="s">
        <v>900</v>
      </c>
      <c r="C63" s="77"/>
      <c r="D63" s="15" t="s">
        <v>58</v>
      </c>
      <c r="E63" s="16" t="s">
        <v>59</v>
      </c>
      <c r="F63" s="6">
        <v>6111310</v>
      </c>
      <c r="G63" s="7">
        <f>SUM(G64:G76)</f>
        <v>3650700</v>
      </c>
      <c r="H63" s="17" t="s">
        <v>7</v>
      </c>
      <c r="I63" s="75"/>
    </row>
    <row r="64" spans="1:9" ht="18.75">
      <c r="A64" s="48" t="s">
        <v>892</v>
      </c>
      <c r="B64" s="48" t="s">
        <v>899</v>
      </c>
      <c r="C64" s="682" t="s">
        <v>1000</v>
      </c>
      <c r="D64" s="683" t="s">
        <v>999</v>
      </c>
      <c r="E64" s="6" t="s">
        <v>59</v>
      </c>
      <c r="F64" s="6">
        <v>6111310</v>
      </c>
      <c r="G64" s="686">
        <v>950000</v>
      </c>
      <c r="H64" s="49" t="s">
        <v>7</v>
      </c>
      <c r="I64" s="18" t="s">
        <v>55</v>
      </c>
    </row>
    <row r="65" spans="1:9" ht="37.5">
      <c r="A65" s="48" t="s">
        <v>892</v>
      </c>
      <c r="B65" s="48" t="s">
        <v>899</v>
      </c>
      <c r="C65" s="185"/>
      <c r="D65" s="56" t="s">
        <v>1077</v>
      </c>
      <c r="E65" s="16"/>
      <c r="F65" s="6"/>
      <c r="G65" s="7"/>
      <c r="H65" s="17"/>
      <c r="I65" s="75"/>
    </row>
    <row r="66" spans="1:9" ht="18.75">
      <c r="A66" s="48" t="s">
        <v>892</v>
      </c>
      <c r="B66" s="48" t="s">
        <v>902</v>
      </c>
      <c r="C66" s="682" t="s">
        <v>1000</v>
      </c>
      <c r="D66" s="683" t="s">
        <v>999</v>
      </c>
      <c r="E66" s="6" t="s">
        <v>59</v>
      </c>
      <c r="F66" s="6">
        <v>6111310</v>
      </c>
      <c r="G66" s="11">
        <v>710000</v>
      </c>
      <c r="H66" s="49" t="s">
        <v>7</v>
      </c>
      <c r="I66" s="18" t="s">
        <v>55</v>
      </c>
    </row>
    <row r="67" spans="1:9" ht="37.5">
      <c r="A67" s="48" t="s">
        <v>892</v>
      </c>
      <c r="B67" s="48" t="s">
        <v>902</v>
      </c>
      <c r="C67" s="682"/>
      <c r="D67" s="774" t="s">
        <v>901</v>
      </c>
      <c r="E67" s="6"/>
      <c r="F67" s="6"/>
      <c r="G67" s="686"/>
      <c r="H67" s="49"/>
      <c r="I67" s="18"/>
    </row>
    <row r="68" spans="1:9" ht="18.75">
      <c r="A68" s="48" t="s">
        <v>892</v>
      </c>
      <c r="B68" s="48" t="s">
        <v>903</v>
      </c>
      <c r="C68" s="682" t="s">
        <v>998</v>
      </c>
      <c r="D68" s="683" t="s">
        <v>997</v>
      </c>
      <c r="E68" s="16" t="s">
        <v>59</v>
      </c>
      <c r="F68" s="6">
        <v>6111310</v>
      </c>
      <c r="G68" s="804">
        <v>566000</v>
      </c>
      <c r="H68" s="49" t="s">
        <v>7</v>
      </c>
      <c r="I68" s="18" t="s">
        <v>55</v>
      </c>
    </row>
    <row r="69" spans="1:9" ht="18.75">
      <c r="A69" s="48" t="s">
        <v>892</v>
      </c>
      <c r="B69" s="48" t="s">
        <v>903</v>
      </c>
      <c r="C69" s="682"/>
      <c r="D69" s="683" t="s">
        <v>1080</v>
      </c>
      <c r="E69" s="16"/>
      <c r="F69" s="6"/>
      <c r="G69" s="686"/>
      <c r="H69" s="49"/>
      <c r="I69" s="18"/>
    </row>
    <row r="70" spans="1:9" ht="18.75">
      <c r="A70" s="48" t="s">
        <v>892</v>
      </c>
      <c r="B70" s="48" t="s">
        <v>904</v>
      </c>
      <c r="C70" s="772" t="s">
        <v>985</v>
      </c>
      <c r="D70" s="773" t="s">
        <v>986</v>
      </c>
      <c r="E70" s="6" t="s">
        <v>59</v>
      </c>
      <c r="F70" s="6">
        <v>6111310</v>
      </c>
      <c r="G70" s="779">
        <v>209800</v>
      </c>
      <c r="H70" s="49" t="s">
        <v>7</v>
      </c>
      <c r="I70" s="18" t="s">
        <v>55</v>
      </c>
    </row>
    <row r="71" spans="1:9" ht="37.5">
      <c r="A71" s="48" t="s">
        <v>892</v>
      </c>
      <c r="B71" s="48" t="s">
        <v>904</v>
      </c>
      <c r="C71" s="772"/>
      <c r="D71" s="683" t="s">
        <v>1081</v>
      </c>
      <c r="E71" s="57" t="s">
        <v>59</v>
      </c>
      <c r="F71" s="57">
        <v>6111310</v>
      </c>
      <c r="G71" s="779"/>
      <c r="H71" s="49"/>
      <c r="I71" s="18"/>
    </row>
    <row r="72" spans="1:9" s="761" customFormat="1" ht="18.75">
      <c r="A72" s="93" t="s">
        <v>892</v>
      </c>
      <c r="B72" s="828" t="s">
        <v>1089</v>
      </c>
      <c r="C72" s="772" t="s">
        <v>991</v>
      </c>
      <c r="D72" s="773" t="s">
        <v>992</v>
      </c>
      <c r="E72" s="115" t="s">
        <v>59</v>
      </c>
      <c r="F72" s="115">
        <v>6111310</v>
      </c>
      <c r="G72" s="779">
        <v>192900</v>
      </c>
      <c r="H72" s="117" t="s">
        <v>7</v>
      </c>
      <c r="I72" s="118" t="s">
        <v>55</v>
      </c>
    </row>
    <row r="73" spans="1:11" ht="18.75">
      <c r="A73" s="48" t="s">
        <v>892</v>
      </c>
      <c r="B73" s="828" t="s">
        <v>1089</v>
      </c>
      <c r="C73" s="682"/>
      <c r="D73" s="683" t="s">
        <v>1082</v>
      </c>
      <c r="E73" s="57" t="s">
        <v>59</v>
      </c>
      <c r="F73" s="57">
        <v>6111310</v>
      </c>
      <c r="G73" s="686"/>
      <c r="H73" s="49"/>
      <c r="I73" s="18"/>
      <c r="J73"/>
      <c r="K73"/>
    </row>
    <row r="74" spans="1:9" ht="18.75">
      <c r="A74" s="48" t="s">
        <v>892</v>
      </c>
      <c r="B74" s="828" t="s">
        <v>1090</v>
      </c>
      <c r="C74" s="772" t="s">
        <v>983</v>
      </c>
      <c r="D74" s="773" t="s">
        <v>984</v>
      </c>
      <c r="E74" s="6" t="s">
        <v>59</v>
      </c>
      <c r="F74" s="6">
        <v>6111310</v>
      </c>
      <c r="G74" s="686">
        <v>422000</v>
      </c>
      <c r="H74" s="49" t="s">
        <v>7</v>
      </c>
      <c r="I74" s="18" t="s">
        <v>55</v>
      </c>
    </row>
    <row r="75" spans="1:9" ht="37.5">
      <c r="A75" s="48" t="s">
        <v>892</v>
      </c>
      <c r="B75" s="828" t="s">
        <v>1090</v>
      </c>
      <c r="C75" s="682"/>
      <c r="D75" s="763" t="s">
        <v>1083</v>
      </c>
      <c r="E75" s="57" t="s">
        <v>59</v>
      </c>
      <c r="F75" s="57">
        <v>6111310</v>
      </c>
      <c r="G75" s="775"/>
      <c r="H75" s="73"/>
      <c r="I75" s="74" t="s">
        <v>77</v>
      </c>
    </row>
    <row r="76" spans="1:9" ht="18.75">
      <c r="A76" s="48" t="s">
        <v>892</v>
      </c>
      <c r="B76" s="828" t="s">
        <v>1091</v>
      </c>
      <c r="C76" s="682" t="s">
        <v>1000</v>
      </c>
      <c r="D76" s="683" t="s">
        <v>999</v>
      </c>
      <c r="E76" s="6" t="s">
        <v>59</v>
      </c>
      <c r="F76" s="6">
        <v>6111310</v>
      </c>
      <c r="G76" s="686">
        <v>600000</v>
      </c>
      <c r="H76" s="49" t="s">
        <v>7</v>
      </c>
      <c r="I76" s="18" t="s">
        <v>55</v>
      </c>
    </row>
    <row r="77" spans="1:11" ht="18.75">
      <c r="A77" s="48" t="s">
        <v>892</v>
      </c>
      <c r="B77" s="828" t="s">
        <v>1091</v>
      </c>
      <c r="C77" s="682"/>
      <c r="D77" s="683" t="s">
        <v>1084</v>
      </c>
      <c r="E77" s="6" t="s">
        <v>59</v>
      </c>
      <c r="F77" s="6"/>
      <c r="G77" s="686"/>
      <c r="H77" s="49"/>
      <c r="I77" s="18"/>
      <c r="J77"/>
      <c r="K77"/>
    </row>
    <row r="78" spans="1:9" ht="18.75">
      <c r="A78" s="48" t="s">
        <v>892</v>
      </c>
      <c r="B78" s="828" t="s">
        <v>905</v>
      </c>
      <c r="C78" s="77"/>
      <c r="D78" s="61" t="s">
        <v>866</v>
      </c>
      <c r="E78" s="89" t="s">
        <v>59</v>
      </c>
      <c r="F78" s="57">
        <v>6011310</v>
      </c>
      <c r="G78" s="91">
        <f>SUM(G79:G91)</f>
        <v>16433400</v>
      </c>
      <c r="H78" s="25" t="s">
        <v>7</v>
      </c>
      <c r="I78" s="26"/>
    </row>
    <row r="79" spans="1:9" ht="18.75">
      <c r="A79" s="48" t="s">
        <v>892</v>
      </c>
      <c r="B79" s="828" t="s">
        <v>906</v>
      </c>
      <c r="C79" s="772" t="s">
        <v>981</v>
      </c>
      <c r="D79" s="773" t="s">
        <v>982</v>
      </c>
      <c r="E79" s="16" t="s">
        <v>59</v>
      </c>
      <c r="F79" s="6">
        <v>6111310</v>
      </c>
      <c r="G79" s="779">
        <v>1932000</v>
      </c>
      <c r="H79" s="49" t="s">
        <v>7</v>
      </c>
      <c r="I79" s="18" t="s">
        <v>55</v>
      </c>
    </row>
    <row r="80" spans="1:9" ht="18.75">
      <c r="A80" s="48" t="s">
        <v>892</v>
      </c>
      <c r="B80" s="828" t="s">
        <v>906</v>
      </c>
      <c r="C80" s="682"/>
      <c r="D80" s="683" t="s">
        <v>913</v>
      </c>
      <c r="E80" s="16"/>
      <c r="F80" s="6"/>
      <c r="G80" s="686"/>
      <c r="H80" s="49"/>
      <c r="I80" s="18"/>
    </row>
    <row r="81" spans="1:9" ht="18.75">
      <c r="A81" s="48" t="s">
        <v>892</v>
      </c>
      <c r="B81" s="828" t="s">
        <v>907</v>
      </c>
      <c r="C81" s="772" t="s">
        <v>979</v>
      </c>
      <c r="D81" s="773" t="s">
        <v>980</v>
      </c>
      <c r="E81" s="57" t="s">
        <v>59</v>
      </c>
      <c r="F81" s="57">
        <v>6111310</v>
      </c>
      <c r="G81" s="686">
        <v>2600000</v>
      </c>
      <c r="H81" s="59" t="s">
        <v>7</v>
      </c>
      <c r="I81" s="18" t="s">
        <v>55</v>
      </c>
    </row>
    <row r="82" spans="1:9" ht="37.5">
      <c r="A82" s="323" t="s">
        <v>892</v>
      </c>
      <c r="B82" s="827" t="s">
        <v>907</v>
      </c>
      <c r="C82" s="754"/>
      <c r="D82" s="808" t="s">
        <v>914</v>
      </c>
      <c r="E82" s="445" t="s">
        <v>59</v>
      </c>
      <c r="F82" s="445">
        <v>6111310</v>
      </c>
      <c r="G82" s="809"/>
      <c r="H82" s="87"/>
      <c r="I82" s="88"/>
    </row>
    <row r="83" spans="1:9" ht="18.75">
      <c r="A83" s="58" t="s">
        <v>892</v>
      </c>
      <c r="B83" s="58" t="s">
        <v>908</v>
      </c>
      <c r="C83" s="770" t="s">
        <v>987</v>
      </c>
      <c r="D83" s="771" t="s">
        <v>988</v>
      </c>
      <c r="E83" s="57" t="s">
        <v>59</v>
      </c>
      <c r="F83" s="57">
        <v>6111310</v>
      </c>
      <c r="G83" s="786">
        <v>1106400</v>
      </c>
      <c r="H83" s="59" t="s">
        <v>7</v>
      </c>
      <c r="I83" s="60" t="s">
        <v>55</v>
      </c>
    </row>
    <row r="84" spans="1:9" ht="37.5">
      <c r="A84" s="48" t="s">
        <v>892</v>
      </c>
      <c r="B84" s="48" t="s">
        <v>908</v>
      </c>
      <c r="C84" s="682"/>
      <c r="D84" s="683" t="s">
        <v>1019</v>
      </c>
      <c r="E84" s="6" t="s">
        <v>59</v>
      </c>
      <c r="F84" s="6">
        <v>6111310</v>
      </c>
      <c r="G84" s="686"/>
      <c r="H84" s="49"/>
      <c r="I84" s="18"/>
    </row>
    <row r="85" spans="1:9" ht="18.75">
      <c r="A85" s="48" t="s">
        <v>892</v>
      </c>
      <c r="B85" s="48" t="s">
        <v>909</v>
      </c>
      <c r="C85" s="780" t="s">
        <v>989</v>
      </c>
      <c r="D85" s="781" t="s">
        <v>990</v>
      </c>
      <c r="E85" s="6" t="s">
        <v>59</v>
      </c>
      <c r="F85" s="6">
        <v>6111310</v>
      </c>
      <c r="G85" s="782">
        <v>1795000</v>
      </c>
      <c r="H85" s="49" t="s">
        <v>7</v>
      </c>
      <c r="I85" s="18" t="s">
        <v>55</v>
      </c>
    </row>
    <row r="86" spans="1:9" ht="37.5">
      <c r="A86" s="48" t="s">
        <v>892</v>
      </c>
      <c r="B86" s="48" t="s">
        <v>909</v>
      </c>
      <c r="C86" s="682"/>
      <c r="D86" s="683" t="s">
        <v>1020</v>
      </c>
      <c r="E86" s="6" t="s">
        <v>59</v>
      </c>
      <c r="F86" s="6">
        <v>6111310</v>
      </c>
      <c r="G86" s="686"/>
      <c r="H86" s="49"/>
      <c r="I86" s="18"/>
    </row>
    <row r="87" spans="1:9" ht="18.75">
      <c r="A87" s="48" t="s">
        <v>892</v>
      </c>
      <c r="B87" s="48" t="s">
        <v>910</v>
      </c>
      <c r="C87" s="682" t="s">
        <v>1000</v>
      </c>
      <c r="D87" s="683" t="s">
        <v>999</v>
      </c>
      <c r="E87" s="6" t="s">
        <v>59</v>
      </c>
      <c r="F87" s="6">
        <v>6111310</v>
      </c>
      <c r="G87" s="686">
        <v>4500000</v>
      </c>
      <c r="H87" s="49" t="s">
        <v>7</v>
      </c>
      <c r="I87" s="18" t="s">
        <v>55</v>
      </c>
    </row>
    <row r="88" spans="1:9" ht="18.75">
      <c r="A88" s="48" t="s">
        <v>892</v>
      </c>
      <c r="B88" s="48" t="s">
        <v>910</v>
      </c>
      <c r="C88" s="682"/>
      <c r="D88" s="683" t="s">
        <v>1021</v>
      </c>
      <c r="E88" s="6" t="s">
        <v>59</v>
      </c>
      <c r="F88" s="6">
        <v>6111310</v>
      </c>
      <c r="G88" s="686"/>
      <c r="H88" s="49"/>
      <c r="I88" s="18"/>
    </row>
    <row r="89" spans="1:9" ht="19.5">
      <c r="A89" s="48" t="s">
        <v>892</v>
      </c>
      <c r="B89" s="48" t="s">
        <v>911</v>
      </c>
      <c r="C89" s="793" t="s">
        <v>995</v>
      </c>
      <c r="D89" s="784" t="s">
        <v>996</v>
      </c>
      <c r="E89" s="6" t="s">
        <v>59</v>
      </c>
      <c r="F89" s="6">
        <v>6111310</v>
      </c>
      <c r="G89" s="686">
        <v>1000000</v>
      </c>
      <c r="H89" s="49" t="s">
        <v>7</v>
      </c>
      <c r="I89" s="18" t="s">
        <v>55</v>
      </c>
    </row>
    <row r="90" spans="1:9" ht="18.75">
      <c r="A90" s="48" t="s">
        <v>892</v>
      </c>
      <c r="B90" s="48" t="s">
        <v>911</v>
      </c>
      <c r="C90" s="682"/>
      <c r="D90" s="683" t="s">
        <v>1022</v>
      </c>
      <c r="E90" s="6" t="s">
        <v>59</v>
      </c>
      <c r="F90" s="6">
        <v>6111310</v>
      </c>
      <c r="G90" s="686"/>
      <c r="H90" s="49"/>
      <c r="I90" s="18"/>
    </row>
    <row r="91" spans="1:9" ht="19.5">
      <c r="A91" s="48" t="s">
        <v>892</v>
      </c>
      <c r="B91" s="48" t="s">
        <v>912</v>
      </c>
      <c r="C91" s="793" t="s">
        <v>995</v>
      </c>
      <c r="D91" s="784" t="s">
        <v>996</v>
      </c>
      <c r="E91" s="6" t="s">
        <v>59</v>
      </c>
      <c r="F91" s="6">
        <v>6111310</v>
      </c>
      <c r="G91" s="686">
        <v>3500000</v>
      </c>
      <c r="H91" s="49" t="s">
        <v>7</v>
      </c>
      <c r="I91" s="18" t="s">
        <v>55</v>
      </c>
    </row>
    <row r="92" spans="1:9" ht="18.75">
      <c r="A92" s="48" t="s">
        <v>892</v>
      </c>
      <c r="B92" s="77" t="s">
        <v>915</v>
      </c>
      <c r="C92" s="744"/>
      <c r="D92" s="787" t="s">
        <v>66</v>
      </c>
      <c r="E92" s="16" t="s">
        <v>59</v>
      </c>
      <c r="F92" s="16">
        <v>6111320</v>
      </c>
      <c r="G92" s="91">
        <f>SUM(G93)</f>
        <v>200900</v>
      </c>
      <c r="H92" s="17" t="s">
        <v>7</v>
      </c>
      <c r="I92" s="75"/>
    </row>
    <row r="93" spans="1:9" ht="18.75">
      <c r="A93" s="48" t="s">
        <v>892</v>
      </c>
      <c r="B93" s="688" t="s">
        <v>916</v>
      </c>
      <c r="C93" s="772" t="s">
        <v>941</v>
      </c>
      <c r="D93" s="773" t="s">
        <v>942</v>
      </c>
      <c r="E93" s="6" t="s">
        <v>59</v>
      </c>
      <c r="F93" s="6">
        <v>6111320</v>
      </c>
      <c r="G93" s="779">
        <v>200900</v>
      </c>
      <c r="H93" s="49" t="s">
        <v>7</v>
      </c>
      <c r="I93" s="18" t="s">
        <v>55</v>
      </c>
    </row>
    <row r="94" spans="1:9" ht="37.5">
      <c r="A94" s="323" t="s">
        <v>892</v>
      </c>
      <c r="B94" s="810" t="s">
        <v>916</v>
      </c>
      <c r="C94" s="754"/>
      <c r="D94" s="808" t="s">
        <v>1023</v>
      </c>
      <c r="E94" s="83" t="s">
        <v>59</v>
      </c>
      <c r="F94" s="83">
        <v>6111320</v>
      </c>
      <c r="G94" s="99"/>
      <c r="H94" s="87"/>
      <c r="I94" s="88"/>
    </row>
    <row r="95" spans="1:9" ht="18.75">
      <c r="A95" s="820" t="s">
        <v>918</v>
      </c>
      <c r="B95" s="821" t="s">
        <v>917</v>
      </c>
      <c r="C95" s="821"/>
      <c r="D95" s="822" t="s">
        <v>872</v>
      </c>
      <c r="E95" s="335"/>
      <c r="F95" s="335"/>
      <c r="G95" s="336"/>
      <c r="H95" s="337"/>
      <c r="I95" s="661"/>
    </row>
    <row r="96" spans="1:9" ht="18.75">
      <c r="A96" s="823"/>
      <c r="B96" s="824"/>
      <c r="C96" s="825"/>
      <c r="D96" s="826" t="s">
        <v>919</v>
      </c>
      <c r="E96" s="452"/>
      <c r="F96" s="452"/>
      <c r="G96" s="453"/>
      <c r="H96" s="454"/>
      <c r="I96" s="662"/>
    </row>
    <row r="97" spans="1:10" ht="18.75">
      <c r="A97" s="823"/>
      <c r="B97" s="824"/>
      <c r="C97" s="825"/>
      <c r="D97" s="826" t="s">
        <v>920</v>
      </c>
      <c r="E97" s="452"/>
      <c r="F97" s="452"/>
      <c r="G97" s="453">
        <f>G98+G100+G102</f>
        <v>1072000</v>
      </c>
      <c r="H97" s="454" t="s">
        <v>7</v>
      </c>
      <c r="I97" s="662"/>
      <c r="J97" s="756">
        <f>113852900-G97</f>
        <v>112780900</v>
      </c>
    </row>
    <row r="98" spans="1:10" ht="18.75">
      <c r="A98" s="129" t="s">
        <v>918</v>
      </c>
      <c r="B98" s="349" t="s">
        <v>921</v>
      </c>
      <c r="C98" s="741"/>
      <c r="D98" s="145" t="s">
        <v>76</v>
      </c>
      <c r="E98" s="89" t="s">
        <v>19</v>
      </c>
      <c r="F98" s="569">
        <v>6111500</v>
      </c>
      <c r="G98" s="65">
        <f>G99</f>
        <v>80000</v>
      </c>
      <c r="H98" s="25" t="s">
        <v>7</v>
      </c>
      <c r="I98" s="26"/>
      <c r="J98" s="756">
        <f>1933700-G98</f>
        <v>1853700</v>
      </c>
    </row>
    <row r="99" spans="1:9" ht="19.5">
      <c r="A99" s="129" t="s">
        <v>918</v>
      </c>
      <c r="B99" s="753" t="s">
        <v>868</v>
      </c>
      <c r="C99" s="788" t="s">
        <v>1001</v>
      </c>
      <c r="D99" s="785" t="s">
        <v>1002</v>
      </c>
      <c r="E99" s="115" t="s">
        <v>19</v>
      </c>
      <c r="F99" s="569">
        <v>6111500</v>
      </c>
      <c r="G99" s="711">
        <v>80000</v>
      </c>
      <c r="H99" s="117" t="s">
        <v>7</v>
      </c>
      <c r="I99" s="768" t="s">
        <v>875</v>
      </c>
    </row>
    <row r="100" spans="1:10" ht="18.75">
      <c r="A100" s="129" t="s">
        <v>918</v>
      </c>
      <c r="B100" s="340" t="s">
        <v>923</v>
      </c>
      <c r="C100" s="622"/>
      <c r="D100" s="145" t="s">
        <v>74</v>
      </c>
      <c r="E100" s="16" t="s">
        <v>19</v>
      </c>
      <c r="F100" s="569">
        <v>6111500</v>
      </c>
      <c r="G100" s="7">
        <f>G101</f>
        <v>92000</v>
      </c>
      <c r="H100" s="17" t="s">
        <v>7</v>
      </c>
      <c r="I100" s="75"/>
      <c r="J100" s="756">
        <f>1729800-G100</f>
        <v>1637800</v>
      </c>
    </row>
    <row r="101" spans="1:9" ht="19.5">
      <c r="A101" s="129" t="s">
        <v>918</v>
      </c>
      <c r="B101" s="819" t="s">
        <v>923</v>
      </c>
      <c r="C101" s="788" t="s">
        <v>1003</v>
      </c>
      <c r="D101" s="785" t="s">
        <v>1004</v>
      </c>
      <c r="E101" s="10" t="s">
        <v>19</v>
      </c>
      <c r="F101" s="569">
        <v>6111500</v>
      </c>
      <c r="G101" s="655">
        <v>92000</v>
      </c>
      <c r="H101" s="767" t="s">
        <v>7</v>
      </c>
      <c r="I101" s="768" t="s">
        <v>875</v>
      </c>
    </row>
    <row r="102" spans="1:9" ht="18.75">
      <c r="A102" s="129" t="s">
        <v>918</v>
      </c>
      <c r="B102" s="340" t="s">
        <v>922</v>
      </c>
      <c r="C102" s="744"/>
      <c r="D102" s="742" t="s">
        <v>108</v>
      </c>
      <c r="E102" s="745" t="s">
        <v>19</v>
      </c>
      <c r="F102" s="746">
        <v>6111500</v>
      </c>
      <c r="G102" s="7">
        <f>G103</f>
        <v>900000</v>
      </c>
      <c r="H102" s="17" t="s">
        <v>7</v>
      </c>
      <c r="I102" s="75"/>
    </row>
    <row r="103" spans="1:9" ht="19.5">
      <c r="A103" s="130" t="s">
        <v>918</v>
      </c>
      <c r="B103" s="615" t="s">
        <v>922</v>
      </c>
      <c r="C103" s="797" t="s">
        <v>1005</v>
      </c>
      <c r="D103" s="798" t="s">
        <v>563</v>
      </c>
      <c r="E103" s="10" t="s">
        <v>19</v>
      </c>
      <c r="F103" s="569">
        <v>6111500</v>
      </c>
      <c r="G103" s="789">
        <v>900000</v>
      </c>
      <c r="H103" s="12" t="s">
        <v>7</v>
      </c>
      <c r="I103" s="768" t="s">
        <v>875</v>
      </c>
    </row>
    <row r="104" spans="1:9" ht="18.75">
      <c r="A104" s="660" t="s">
        <v>924</v>
      </c>
      <c r="B104" s="449" t="s">
        <v>925</v>
      </c>
      <c r="C104" s="449"/>
      <c r="D104" s="512" t="s">
        <v>872</v>
      </c>
      <c r="E104" s="452"/>
      <c r="F104" s="452"/>
      <c r="G104" s="453"/>
      <c r="H104" s="454"/>
      <c r="I104" s="455"/>
    </row>
    <row r="105" spans="1:9" ht="18.75">
      <c r="A105" s="451"/>
      <c r="B105" s="299"/>
      <c r="C105" s="456"/>
      <c r="D105" s="457" t="s">
        <v>926</v>
      </c>
      <c r="E105" s="452"/>
      <c r="F105" s="452"/>
      <c r="G105" s="453"/>
      <c r="H105" s="454"/>
      <c r="I105" s="458"/>
    </row>
    <row r="106" spans="1:10" ht="18.75">
      <c r="A106" s="451"/>
      <c r="B106" s="299"/>
      <c r="C106" s="456"/>
      <c r="D106" s="457" t="s">
        <v>927</v>
      </c>
      <c r="E106" s="452"/>
      <c r="F106" s="452"/>
      <c r="G106" s="453">
        <f>G107+G120</f>
        <v>1178100</v>
      </c>
      <c r="H106" s="454" t="s">
        <v>7</v>
      </c>
      <c r="I106" s="458"/>
      <c r="J106" s="756">
        <f>G107+G109</f>
        <v>908100</v>
      </c>
    </row>
    <row r="107" spans="1:9" ht="18.75">
      <c r="A107" s="580" t="s">
        <v>924</v>
      </c>
      <c r="B107" s="816" t="s">
        <v>1087</v>
      </c>
      <c r="C107" s="790"/>
      <c r="D107" s="795" t="s">
        <v>869</v>
      </c>
      <c r="E107" s="16" t="s">
        <v>19</v>
      </c>
      <c r="F107" s="6">
        <v>6111500</v>
      </c>
      <c r="G107" s="743">
        <f>SUM(G108:G119)</f>
        <v>828100</v>
      </c>
      <c r="H107" s="17" t="s">
        <v>7</v>
      </c>
      <c r="I107" s="15"/>
    </row>
    <row r="108" spans="1:9" ht="18.75">
      <c r="A108" s="580" t="s">
        <v>924</v>
      </c>
      <c r="B108" s="816" t="s">
        <v>1087</v>
      </c>
      <c r="C108" s="794" t="s">
        <v>1009</v>
      </c>
      <c r="D108" s="748" t="s">
        <v>1064</v>
      </c>
      <c r="E108" s="10" t="s">
        <v>19</v>
      </c>
      <c r="F108" s="6">
        <v>6111500</v>
      </c>
      <c r="G108" s="747">
        <v>80000</v>
      </c>
      <c r="H108" s="12" t="s">
        <v>7</v>
      </c>
      <c r="I108" s="9" t="s">
        <v>815</v>
      </c>
    </row>
    <row r="109" spans="1:9" ht="18.75">
      <c r="A109" s="580" t="s">
        <v>924</v>
      </c>
      <c r="B109" s="816" t="s">
        <v>1087</v>
      </c>
      <c r="C109" s="794" t="s">
        <v>1011</v>
      </c>
      <c r="D109" s="748" t="s">
        <v>1065</v>
      </c>
      <c r="E109" s="10" t="s">
        <v>19</v>
      </c>
      <c r="F109" s="6">
        <v>6111500</v>
      </c>
      <c r="G109" s="81">
        <v>80000</v>
      </c>
      <c r="H109" s="12" t="s">
        <v>7</v>
      </c>
      <c r="I109" s="9" t="s">
        <v>815</v>
      </c>
    </row>
    <row r="110" spans="1:10" ht="18.75">
      <c r="A110" s="580" t="s">
        <v>924</v>
      </c>
      <c r="B110" s="816" t="s">
        <v>1087</v>
      </c>
      <c r="C110" s="794" t="s">
        <v>1062</v>
      </c>
      <c r="D110" s="748" t="s">
        <v>1066</v>
      </c>
      <c r="E110" s="10" t="s">
        <v>19</v>
      </c>
      <c r="F110" s="6">
        <v>6111500</v>
      </c>
      <c r="G110" s="747">
        <v>80000</v>
      </c>
      <c r="H110" s="12" t="s">
        <v>7</v>
      </c>
      <c r="I110" s="9" t="s">
        <v>815</v>
      </c>
      <c r="J110" s="756">
        <f>4791300-G111</f>
        <v>4761300</v>
      </c>
    </row>
    <row r="111" spans="1:9" ht="18.75">
      <c r="A111" s="580" t="s">
        <v>924</v>
      </c>
      <c r="B111" s="816" t="s">
        <v>1087</v>
      </c>
      <c r="C111" s="794" t="s">
        <v>1012</v>
      </c>
      <c r="D111" s="748" t="s">
        <v>1067</v>
      </c>
      <c r="E111" s="10" t="s">
        <v>19</v>
      </c>
      <c r="F111" s="6">
        <v>6111500</v>
      </c>
      <c r="G111" s="81">
        <v>30000</v>
      </c>
      <c r="H111" s="12" t="s">
        <v>7</v>
      </c>
      <c r="I111" s="9" t="s">
        <v>815</v>
      </c>
    </row>
    <row r="112" spans="1:9" ht="18.75">
      <c r="A112" s="580" t="s">
        <v>924</v>
      </c>
      <c r="B112" s="816" t="s">
        <v>1087</v>
      </c>
      <c r="C112" s="794" t="s">
        <v>1013</v>
      </c>
      <c r="D112" s="748" t="s">
        <v>1068</v>
      </c>
      <c r="E112" s="10" t="s">
        <v>19</v>
      </c>
      <c r="F112" s="6">
        <v>6111500</v>
      </c>
      <c r="G112" s="747">
        <v>20000</v>
      </c>
      <c r="H112" s="12" t="s">
        <v>7</v>
      </c>
      <c r="I112" s="9" t="s">
        <v>815</v>
      </c>
    </row>
    <row r="113" spans="1:9" ht="18.75">
      <c r="A113" s="580" t="s">
        <v>924</v>
      </c>
      <c r="B113" s="816" t="s">
        <v>1087</v>
      </c>
      <c r="C113" s="794" t="s">
        <v>1014</v>
      </c>
      <c r="D113" s="748" t="s">
        <v>1069</v>
      </c>
      <c r="E113" s="10" t="s">
        <v>19</v>
      </c>
      <c r="F113" s="6">
        <v>6111500</v>
      </c>
      <c r="G113" s="81">
        <v>80000</v>
      </c>
      <c r="H113" s="12" t="s">
        <v>7</v>
      </c>
      <c r="I113" s="9" t="s">
        <v>815</v>
      </c>
    </row>
    <row r="114" spans="1:9" ht="18.75">
      <c r="A114" s="580" t="s">
        <v>924</v>
      </c>
      <c r="B114" s="816" t="s">
        <v>1087</v>
      </c>
      <c r="C114" s="794" t="s">
        <v>1015</v>
      </c>
      <c r="D114" s="748" t="s">
        <v>1070</v>
      </c>
      <c r="E114" s="10" t="s">
        <v>19</v>
      </c>
      <c r="F114" s="6">
        <v>6111500</v>
      </c>
      <c r="G114" s="747">
        <v>108100</v>
      </c>
      <c r="H114" s="12" t="s">
        <v>7</v>
      </c>
      <c r="I114" s="9" t="s">
        <v>815</v>
      </c>
    </row>
    <row r="115" spans="1:9" ht="18.75">
      <c r="A115" s="580" t="s">
        <v>924</v>
      </c>
      <c r="B115" s="816" t="s">
        <v>1087</v>
      </c>
      <c r="C115" s="794" t="s">
        <v>1016</v>
      </c>
      <c r="D115" s="748" t="s">
        <v>1071</v>
      </c>
      <c r="E115" s="10" t="s">
        <v>19</v>
      </c>
      <c r="F115" s="6">
        <v>6111500</v>
      </c>
      <c r="G115" s="747">
        <v>80000</v>
      </c>
      <c r="H115" s="12" t="s">
        <v>7</v>
      </c>
      <c r="I115" s="9" t="s">
        <v>815</v>
      </c>
    </row>
    <row r="116" spans="1:9" ht="42.75" customHeight="1">
      <c r="A116" s="580" t="s">
        <v>924</v>
      </c>
      <c r="B116" s="816" t="s">
        <v>1087</v>
      </c>
      <c r="C116" s="794" t="s">
        <v>1010</v>
      </c>
      <c r="D116" s="680" t="s">
        <v>1078</v>
      </c>
      <c r="E116" s="10" t="s">
        <v>19</v>
      </c>
      <c r="F116" s="6">
        <v>6111500</v>
      </c>
      <c r="G116" s="81">
        <v>80000</v>
      </c>
      <c r="H116" s="12" t="s">
        <v>7</v>
      </c>
      <c r="I116" s="9" t="s">
        <v>815</v>
      </c>
    </row>
    <row r="117" spans="1:9" ht="39.75" customHeight="1">
      <c r="A117" s="580" t="s">
        <v>924</v>
      </c>
      <c r="B117" s="816" t="s">
        <v>1087</v>
      </c>
      <c r="C117" s="794" t="s">
        <v>1017</v>
      </c>
      <c r="D117" s="680" t="s">
        <v>1079</v>
      </c>
      <c r="E117" s="10" t="s">
        <v>19</v>
      </c>
      <c r="F117" s="6">
        <v>6111500</v>
      </c>
      <c r="G117" s="81">
        <v>80000</v>
      </c>
      <c r="H117" s="12" t="s">
        <v>7</v>
      </c>
      <c r="I117" s="9" t="s">
        <v>815</v>
      </c>
    </row>
    <row r="118" spans="1:9" ht="18.75">
      <c r="A118" s="580" t="s">
        <v>924</v>
      </c>
      <c r="B118" s="816" t="s">
        <v>1087</v>
      </c>
      <c r="C118" s="680" t="s">
        <v>1063</v>
      </c>
      <c r="D118" s="748" t="s">
        <v>1072</v>
      </c>
      <c r="E118" s="10" t="s">
        <v>19</v>
      </c>
      <c r="F118" s="6">
        <v>6111500</v>
      </c>
      <c r="G118" s="81">
        <v>80000</v>
      </c>
      <c r="H118" s="12" t="s">
        <v>7</v>
      </c>
      <c r="I118" s="9" t="s">
        <v>815</v>
      </c>
    </row>
    <row r="119" spans="1:9" ht="18.75">
      <c r="A119" s="580" t="s">
        <v>924</v>
      </c>
      <c r="B119" s="816" t="s">
        <v>1087</v>
      </c>
      <c r="C119" s="680" t="s">
        <v>1018</v>
      </c>
      <c r="D119" s="748" t="s">
        <v>1073</v>
      </c>
      <c r="E119" s="10" t="s">
        <v>19</v>
      </c>
      <c r="F119" s="6">
        <v>6111500</v>
      </c>
      <c r="G119" s="747">
        <v>30000</v>
      </c>
      <c r="H119" s="12" t="s">
        <v>7</v>
      </c>
      <c r="I119" s="9" t="s">
        <v>815</v>
      </c>
    </row>
    <row r="120" spans="1:9" ht="37.5">
      <c r="A120" s="208" t="s">
        <v>924</v>
      </c>
      <c r="B120" s="817" t="s">
        <v>871</v>
      </c>
      <c r="C120" s="829"/>
      <c r="D120" s="15" t="s">
        <v>870</v>
      </c>
      <c r="E120" s="5" t="s">
        <v>19</v>
      </c>
      <c r="F120" s="6">
        <v>6111500</v>
      </c>
      <c r="G120" s="7">
        <f>SUM(G121:G121)</f>
        <v>350000</v>
      </c>
      <c r="H120" s="49" t="s">
        <v>7</v>
      </c>
      <c r="I120" s="56"/>
    </row>
    <row r="121" spans="1:9" ht="19.5">
      <c r="A121" s="830" t="s">
        <v>924</v>
      </c>
      <c r="B121" s="818" t="s">
        <v>871</v>
      </c>
      <c r="C121" s="811" t="s">
        <v>1086</v>
      </c>
      <c r="D121" s="831" t="s">
        <v>1085</v>
      </c>
      <c r="E121" s="27" t="s">
        <v>19</v>
      </c>
      <c r="F121" s="83">
        <v>6111500</v>
      </c>
      <c r="G121" s="179">
        <v>350000</v>
      </c>
      <c r="H121" s="447" t="s">
        <v>7</v>
      </c>
      <c r="I121" s="474" t="s">
        <v>815</v>
      </c>
    </row>
    <row r="122" spans="1:10" ht="18.75">
      <c r="A122" s="660" t="s">
        <v>930</v>
      </c>
      <c r="B122" s="697" t="s">
        <v>928</v>
      </c>
      <c r="C122" s="760"/>
      <c r="D122" s="512" t="s">
        <v>872</v>
      </c>
      <c r="E122" s="749"/>
      <c r="F122" s="749"/>
      <c r="G122" s="750"/>
      <c r="H122" s="751"/>
      <c r="I122" s="796"/>
      <c r="J122" s="756" t="e">
        <f>G128-#REF!</f>
        <v>#REF!</v>
      </c>
    </row>
    <row r="123" spans="1:9" ht="18.75">
      <c r="A123" s="591"/>
      <c r="B123" s="592"/>
      <c r="C123" s="593"/>
      <c r="D123" s="457" t="s">
        <v>931</v>
      </c>
      <c r="E123" s="578"/>
      <c r="F123" s="578"/>
      <c r="G123" s="594"/>
      <c r="H123" s="595"/>
      <c r="I123" s="764"/>
    </row>
    <row r="124" spans="1:9" ht="18.75">
      <c r="A124" s="591"/>
      <c r="B124" s="592"/>
      <c r="C124" s="593"/>
      <c r="D124" s="457" t="s">
        <v>929</v>
      </c>
      <c r="E124" s="578"/>
      <c r="F124" s="578"/>
      <c r="G124" s="802">
        <f>G125</f>
        <v>82700</v>
      </c>
      <c r="H124" s="698" t="s">
        <v>7</v>
      </c>
      <c r="I124" s="764"/>
    </row>
    <row r="125" spans="1:9" ht="18.75">
      <c r="A125" s="144" t="s">
        <v>930</v>
      </c>
      <c r="B125" s="699" t="s">
        <v>1006</v>
      </c>
      <c r="C125" s="791"/>
      <c r="D125" s="752" t="s">
        <v>874</v>
      </c>
      <c r="E125" s="146" t="s">
        <v>19</v>
      </c>
      <c r="F125" s="146">
        <v>6111500</v>
      </c>
      <c r="G125" s="803">
        <f>G126</f>
        <v>82700</v>
      </c>
      <c r="H125" s="25" t="s">
        <v>7</v>
      </c>
      <c r="I125" s="61"/>
    </row>
    <row r="126" spans="1:9" ht="18.75">
      <c r="A126" s="599" t="s">
        <v>930</v>
      </c>
      <c r="B126" s="799" t="s">
        <v>1006</v>
      </c>
      <c r="C126" s="800" t="s">
        <v>1007</v>
      </c>
      <c r="D126" s="801" t="s">
        <v>1008</v>
      </c>
      <c r="E126" s="27" t="s">
        <v>19</v>
      </c>
      <c r="F126" s="755">
        <v>6111500</v>
      </c>
      <c r="G126" s="792">
        <v>82700</v>
      </c>
      <c r="H126" s="28" t="s">
        <v>7</v>
      </c>
      <c r="I126" s="138" t="s">
        <v>815</v>
      </c>
    </row>
    <row r="127" spans="1:11" ht="18.75">
      <c r="A127" s="841" t="s">
        <v>759</v>
      </c>
      <c r="B127" s="841"/>
      <c r="C127" s="841"/>
      <c r="D127" s="40"/>
      <c r="E127" s="30"/>
      <c r="F127" s="30"/>
      <c r="G127" s="561"/>
      <c r="H127" s="31"/>
      <c r="I127" s="32"/>
      <c r="J127"/>
      <c r="K127"/>
    </row>
    <row r="128" spans="1:11" ht="23.25" customHeight="1">
      <c r="A128" s="33">
        <v>6111110</v>
      </c>
      <c r="B128" s="842" t="s">
        <v>23</v>
      </c>
      <c r="C128" s="842"/>
      <c r="D128" s="35" t="s">
        <v>932</v>
      </c>
      <c r="E128" s="843" t="s">
        <v>25</v>
      </c>
      <c r="F128" s="843"/>
      <c r="G128" s="844">
        <f>G9+G16+G20+G97+G106+G124</f>
        <v>32520275</v>
      </c>
      <c r="H128" s="844"/>
      <c r="I128" s="700" t="s">
        <v>7</v>
      </c>
      <c r="J128"/>
      <c r="K128"/>
    </row>
    <row r="129" spans="1:11" ht="19.5" customHeight="1">
      <c r="A129" s="33">
        <v>6111120</v>
      </c>
      <c r="B129" s="630" t="s">
        <v>26</v>
      </c>
      <c r="C129" s="35"/>
      <c r="D129" s="35" t="s">
        <v>933</v>
      </c>
      <c r="E129" s="37"/>
      <c r="F129" s="37"/>
      <c r="G129" s="526"/>
      <c r="H129" s="39"/>
      <c r="I129" s="766"/>
      <c r="J129"/>
      <c r="K129"/>
    </row>
    <row r="130" spans="1:11" ht="24" customHeight="1">
      <c r="A130" s="33">
        <v>6111130</v>
      </c>
      <c r="B130" s="630" t="s">
        <v>28</v>
      </c>
      <c r="C130" s="35"/>
      <c r="D130" s="35" t="s">
        <v>934</v>
      </c>
      <c r="E130" s="37"/>
      <c r="F130" s="37"/>
      <c r="G130" s="526"/>
      <c r="H130" s="39"/>
      <c r="I130" s="766"/>
      <c r="J130"/>
      <c r="K130"/>
    </row>
    <row r="131" spans="1:11" ht="24" customHeight="1">
      <c r="A131" s="33">
        <v>6111140</v>
      </c>
      <c r="B131" s="842" t="s">
        <v>30</v>
      </c>
      <c r="C131" s="842"/>
      <c r="D131" s="35" t="s">
        <v>935</v>
      </c>
      <c r="E131" s="37"/>
      <c r="F131" s="37"/>
      <c r="G131" s="526"/>
      <c r="H131" s="39"/>
      <c r="I131" s="766"/>
      <c r="J131"/>
      <c r="K131"/>
    </row>
    <row r="132" spans="1:9" ht="18.75">
      <c r="A132" s="33">
        <v>6111150</v>
      </c>
      <c r="B132" s="842" t="s">
        <v>32</v>
      </c>
      <c r="C132" s="842"/>
      <c r="D132" s="630" t="s">
        <v>936</v>
      </c>
      <c r="E132" s="37"/>
      <c r="F132" s="37"/>
      <c r="G132" s="526"/>
      <c r="H132" s="39"/>
      <c r="I132" s="40"/>
    </row>
    <row r="133" ht="18.75">
      <c r="G133" s="702"/>
    </row>
    <row r="134" ht="18.75">
      <c r="G134" s="703"/>
    </row>
  </sheetData>
  <sheetProtection/>
  <mergeCells count="15">
    <mergeCell ref="A1:I1"/>
    <mergeCell ref="A2:I2"/>
    <mergeCell ref="A4:A6"/>
    <mergeCell ref="B4:B6"/>
    <mergeCell ref="C4:C6"/>
    <mergeCell ref="D4:D6"/>
    <mergeCell ref="E4:E6"/>
    <mergeCell ref="G4:H6"/>
    <mergeCell ref="I4:I6"/>
    <mergeCell ref="A127:C127"/>
    <mergeCell ref="B128:C128"/>
    <mergeCell ref="E128:F128"/>
    <mergeCell ref="G128:H128"/>
    <mergeCell ref="B131:C131"/>
    <mergeCell ref="B132:C132"/>
  </mergeCells>
  <printOptions horizontalCentered="1"/>
  <pageMargins left="0.31496062992125984" right="0.31496062992125984" top="0.7480314960629921" bottom="0.3937007874015748" header="0.31496062992125984" footer="0.31496062992125984"/>
  <pageSetup horizontalDpi="600" verticalDpi="600" orientation="landscape" paperSize="9" scale="57" r:id="rId1"/>
  <headerFooter>
    <oddHeader xml:space="preserve">&amp;R&amp;"TH SarabunPSK,ธรรมดา"&amp;18เอกสารหมายเลข 1 &amp;"Arial,ธรรมดา"&amp;10 </oddHeader>
    <oddFooter>&amp;R&amp;"TH SarabunPSK,ตัวหนา"&amp;16เอกสารแนบบันทึกข้อความ กองนโยบายและแผน ที่ ศธ ๐๕๔๒.๐๑/ว ๔๘๒ ลงวันที่ ๒๘ พฤศจิกายน ๒๕๖๐</oddFooter>
  </headerFooter>
  <rowBreaks count="2" manualBreakCount="2">
    <brk id="43" max="8" man="1"/>
    <brk id="8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20.28125" style="0" bestFit="1" customWidth="1"/>
  </cols>
  <sheetData>
    <row r="1" spans="1:9" ht="21">
      <c r="A1" s="859" t="s">
        <v>844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6.2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532" t="s">
        <v>135</v>
      </c>
      <c r="B7" s="251" t="s">
        <v>48</v>
      </c>
      <c r="C7" s="251"/>
      <c r="D7" s="247" t="s">
        <v>47</v>
      </c>
      <c r="E7" s="252"/>
      <c r="F7" s="252"/>
      <c r="G7" s="254"/>
      <c r="H7" s="255"/>
      <c r="I7" s="256"/>
    </row>
    <row r="8" spans="1:9" s="300" customFormat="1" ht="21">
      <c r="A8" s="248"/>
      <c r="B8" s="299"/>
      <c r="C8" s="251"/>
      <c r="D8" s="247" t="s">
        <v>757</v>
      </c>
      <c r="E8" s="252"/>
      <c r="F8" s="252"/>
      <c r="G8" s="254"/>
      <c r="H8" s="255"/>
      <c r="I8" s="256"/>
    </row>
    <row r="9" spans="1:9" s="300" customFormat="1" ht="21">
      <c r="A9" s="325"/>
      <c r="B9" s="514"/>
      <c r="C9" s="478"/>
      <c r="D9" s="247" t="s">
        <v>791</v>
      </c>
      <c r="E9" s="479"/>
      <c r="F9" s="479"/>
      <c r="G9" s="480">
        <f>G10+G13</f>
        <v>1151400</v>
      </c>
      <c r="H9" s="481" t="s">
        <v>7</v>
      </c>
      <c r="I9" s="482"/>
    </row>
    <row r="10" spans="1:9" ht="18.75">
      <c r="A10" s="62" t="s">
        <v>135</v>
      </c>
      <c r="B10" s="516" t="s">
        <v>57</v>
      </c>
      <c r="C10" s="62"/>
      <c r="D10" s="63" t="s">
        <v>58</v>
      </c>
      <c r="E10" s="64" t="s">
        <v>59</v>
      </c>
      <c r="F10" s="320">
        <v>5911310</v>
      </c>
      <c r="G10" s="65">
        <f>SUM(G11:G11)</f>
        <v>651400</v>
      </c>
      <c r="H10" s="66" t="s">
        <v>7</v>
      </c>
      <c r="I10" s="63"/>
    </row>
    <row r="11" spans="1:9" ht="21">
      <c r="A11" s="48" t="s">
        <v>135</v>
      </c>
      <c r="B11" s="198" t="s">
        <v>65</v>
      </c>
      <c r="C11" s="322" t="s">
        <v>301</v>
      </c>
      <c r="D11" s="56" t="s">
        <v>593</v>
      </c>
      <c r="E11" s="6" t="s">
        <v>59</v>
      </c>
      <c r="F11" s="6">
        <v>5911310</v>
      </c>
      <c r="G11" s="11">
        <v>651400</v>
      </c>
      <c r="H11" s="49" t="s">
        <v>7</v>
      </c>
      <c r="I11" s="56" t="s">
        <v>302</v>
      </c>
    </row>
    <row r="12" spans="1:9" ht="19.5">
      <c r="A12" s="48"/>
      <c r="B12" s="198"/>
      <c r="C12" s="221"/>
      <c r="D12" s="321" t="s">
        <v>691</v>
      </c>
      <c r="E12" s="6"/>
      <c r="F12" s="6"/>
      <c r="G12" s="184"/>
      <c r="H12" s="49"/>
      <c r="I12" s="56"/>
    </row>
    <row r="13" spans="1:9" ht="18.75">
      <c r="A13" s="77" t="s">
        <v>135</v>
      </c>
      <c r="B13" s="294" t="s">
        <v>81</v>
      </c>
      <c r="C13" s="77"/>
      <c r="D13" s="15" t="s">
        <v>82</v>
      </c>
      <c r="E13" s="16" t="s">
        <v>19</v>
      </c>
      <c r="F13" s="16">
        <v>5911500</v>
      </c>
      <c r="G13" s="7">
        <f>G14</f>
        <v>500000</v>
      </c>
      <c r="H13" s="17" t="s">
        <v>7</v>
      </c>
      <c r="I13" s="15" t="s">
        <v>83</v>
      </c>
    </row>
    <row r="14" spans="1:9" ht="19.5">
      <c r="A14" s="323" t="s">
        <v>135</v>
      </c>
      <c r="B14" s="267" t="s">
        <v>81</v>
      </c>
      <c r="C14" s="296" t="s">
        <v>317</v>
      </c>
      <c r="D14" s="324" t="s">
        <v>690</v>
      </c>
      <c r="E14" s="83" t="s">
        <v>19</v>
      </c>
      <c r="F14" s="83">
        <v>5911500</v>
      </c>
      <c r="G14" s="99">
        <v>500000</v>
      </c>
      <c r="H14" s="87" t="s">
        <v>7</v>
      </c>
      <c r="I14" s="84" t="s">
        <v>83</v>
      </c>
    </row>
    <row r="15" spans="1:9" ht="18.75">
      <c r="A15" s="660" t="s">
        <v>136</v>
      </c>
      <c r="B15" s="449" t="s">
        <v>84</v>
      </c>
      <c r="C15" s="449"/>
      <c r="D15" s="512" t="s">
        <v>6</v>
      </c>
      <c r="E15" s="335"/>
      <c r="F15" s="335"/>
      <c r="G15" s="336"/>
      <c r="H15" s="337"/>
      <c r="I15" s="661"/>
    </row>
    <row r="16" spans="1:9" ht="18.75">
      <c r="A16" s="575"/>
      <c r="B16" s="250"/>
      <c r="C16" s="451"/>
      <c r="D16" s="457" t="s">
        <v>745</v>
      </c>
      <c r="E16" s="452"/>
      <c r="F16" s="452"/>
      <c r="G16" s="453"/>
      <c r="H16" s="454"/>
      <c r="I16" s="662"/>
    </row>
    <row r="17" spans="1:9" ht="18.75">
      <c r="A17" s="575"/>
      <c r="B17" s="250"/>
      <c r="C17" s="451"/>
      <c r="D17" s="457" t="s">
        <v>738</v>
      </c>
      <c r="E17" s="452"/>
      <c r="F17" s="452"/>
      <c r="G17" s="453">
        <f>G18</f>
        <v>69850</v>
      </c>
      <c r="H17" s="454" t="s">
        <v>7</v>
      </c>
      <c r="I17" s="662"/>
    </row>
    <row r="18" spans="1:9" s="664" customFormat="1" ht="18.75">
      <c r="A18" s="291" t="s">
        <v>136</v>
      </c>
      <c r="B18" s="199" t="s">
        <v>85</v>
      </c>
      <c r="C18" s="77"/>
      <c r="D18" s="15" t="s">
        <v>50</v>
      </c>
      <c r="E18" s="96" t="s">
        <v>52</v>
      </c>
      <c r="F18" s="663" t="s">
        <v>171</v>
      </c>
      <c r="G18" s="7">
        <v>69850</v>
      </c>
      <c r="H18" s="111" t="s">
        <v>7</v>
      </c>
      <c r="I18" s="112" t="s">
        <v>83</v>
      </c>
    </row>
    <row r="19" spans="1:9" s="664" customFormat="1" ht="19.5" customHeight="1">
      <c r="A19" s="291" t="s">
        <v>136</v>
      </c>
      <c r="B19" s="199" t="s">
        <v>85</v>
      </c>
      <c r="C19" s="77" t="s">
        <v>833</v>
      </c>
      <c r="D19" s="56" t="s">
        <v>834</v>
      </c>
      <c r="E19" s="123" t="s">
        <v>52</v>
      </c>
      <c r="F19" s="122" t="s">
        <v>171</v>
      </c>
      <c r="G19" s="11">
        <v>69850</v>
      </c>
      <c r="H19" s="111" t="s">
        <v>7</v>
      </c>
      <c r="I19" s="109" t="s">
        <v>83</v>
      </c>
    </row>
    <row r="20" spans="1:9" s="664" customFormat="1" ht="19.5" customHeight="1">
      <c r="A20" s="248" t="s">
        <v>140</v>
      </c>
      <c r="B20" s="251" t="s">
        <v>8</v>
      </c>
      <c r="C20" s="251"/>
      <c r="D20" s="247" t="s">
        <v>6</v>
      </c>
      <c r="E20" s="252"/>
      <c r="F20" s="252"/>
      <c r="G20" s="254"/>
      <c r="H20" s="255"/>
      <c r="I20" s="635"/>
    </row>
    <row r="21" spans="1:9" s="664" customFormat="1" ht="19.5" customHeight="1">
      <c r="A21" s="251"/>
      <c r="B21" s="636"/>
      <c r="C21" s="628"/>
      <c r="D21" s="247" t="s">
        <v>748</v>
      </c>
      <c r="E21" s="252"/>
      <c r="F21" s="252"/>
      <c r="G21" s="254"/>
      <c r="H21" s="255"/>
      <c r="I21" s="637"/>
    </row>
    <row r="22" spans="1:9" s="664" customFormat="1" ht="19.5" customHeight="1">
      <c r="A22" s="251"/>
      <c r="B22" s="636"/>
      <c r="C22" s="628"/>
      <c r="D22" s="247" t="s">
        <v>817</v>
      </c>
      <c r="E22" s="252"/>
      <c r="F22" s="252"/>
      <c r="G22" s="254">
        <f>G23</f>
        <v>122000</v>
      </c>
      <c r="H22" s="255" t="s">
        <v>7</v>
      </c>
      <c r="I22" s="637"/>
    </row>
    <row r="23" spans="1:9" s="664" customFormat="1" ht="19.5" customHeight="1">
      <c r="A23" s="291" t="s">
        <v>140</v>
      </c>
      <c r="B23" s="705" t="s">
        <v>17</v>
      </c>
      <c r="C23" s="706" t="s">
        <v>839</v>
      </c>
      <c r="D23" s="707" t="s">
        <v>841</v>
      </c>
      <c r="E23" s="131" t="s">
        <v>19</v>
      </c>
      <c r="F23" s="131">
        <v>5911500</v>
      </c>
      <c r="G23" s="708">
        <v>122000</v>
      </c>
      <c r="H23" s="709"/>
      <c r="I23" s="710" t="s">
        <v>83</v>
      </c>
    </row>
    <row r="24" spans="1:9" ht="21">
      <c r="A24" s="248" t="s">
        <v>143</v>
      </c>
      <c r="B24" s="452">
        <v>2015560005</v>
      </c>
      <c r="C24" s="456"/>
      <c r="D24" s="457" t="s">
        <v>121</v>
      </c>
      <c r="E24" s="501"/>
      <c r="F24" s="501"/>
      <c r="G24" s="453"/>
      <c r="H24" s="515"/>
      <c r="I24" s="458"/>
    </row>
    <row r="25" spans="1:9" s="300" customFormat="1" ht="21">
      <c r="A25" s="248"/>
      <c r="B25" s="452"/>
      <c r="C25" s="456"/>
      <c r="D25" s="457" t="s">
        <v>758</v>
      </c>
      <c r="E25" s="501"/>
      <c r="F25" s="501"/>
      <c r="G25" s="453"/>
      <c r="H25" s="515"/>
      <c r="I25" s="458"/>
    </row>
    <row r="26" spans="1:9" s="300" customFormat="1" ht="21">
      <c r="A26" s="278"/>
      <c r="B26" s="326"/>
      <c r="C26" s="327"/>
      <c r="D26" s="312" t="s">
        <v>823</v>
      </c>
      <c r="E26" s="326"/>
      <c r="F26" s="326"/>
      <c r="G26" s="314">
        <f>G27+G29</f>
        <v>9149400</v>
      </c>
      <c r="H26" s="328" t="s">
        <v>7</v>
      </c>
      <c r="I26" s="329"/>
    </row>
    <row r="27" spans="1:9" ht="18.75">
      <c r="A27" s="288" t="s">
        <v>143</v>
      </c>
      <c r="B27" s="317" t="s">
        <v>122</v>
      </c>
      <c r="C27" s="290"/>
      <c r="D27" s="63" t="s">
        <v>50</v>
      </c>
      <c r="E27" s="64" t="s">
        <v>52</v>
      </c>
      <c r="F27" s="64" t="s">
        <v>171</v>
      </c>
      <c r="G27" s="65">
        <f>SUM(G28:G28)</f>
        <v>0</v>
      </c>
      <c r="H27" s="66" t="s">
        <v>7</v>
      </c>
      <c r="I27" s="63"/>
    </row>
    <row r="28" spans="1:9" ht="19.5">
      <c r="A28" s="129" t="s">
        <v>143</v>
      </c>
      <c r="B28" s="198" t="s">
        <v>122</v>
      </c>
      <c r="C28" s="221" t="s">
        <v>626</v>
      </c>
      <c r="D28" s="183" t="s">
        <v>693</v>
      </c>
      <c r="E28" s="6" t="s">
        <v>52</v>
      </c>
      <c r="F28" s="6" t="s">
        <v>636</v>
      </c>
      <c r="G28" s="11">
        <f>'[1]รหัส GFMIS 2559'!$N$15</f>
        <v>0</v>
      </c>
      <c r="H28" s="49" t="s">
        <v>7</v>
      </c>
      <c r="I28" s="56" t="s">
        <v>83</v>
      </c>
    </row>
    <row r="29" spans="1:9" ht="18.75">
      <c r="A29" s="127" t="s">
        <v>143</v>
      </c>
      <c r="B29" s="205" t="s">
        <v>123</v>
      </c>
      <c r="C29" s="22"/>
      <c r="D29" s="15" t="str">
        <f>'[2]ชื่อรหัสงบประมาณ2553'!B32</f>
        <v>เงินอุดหนุนโครงการวิจัยเพื่อพัฒนาองค์ความรู้</v>
      </c>
      <c r="E29" s="16" t="s">
        <v>11</v>
      </c>
      <c r="F29" s="16">
        <v>5911410</v>
      </c>
      <c r="G29" s="7">
        <f>G30+G31</f>
        <v>9149400</v>
      </c>
      <c r="H29" s="148" t="s">
        <v>7</v>
      </c>
      <c r="I29" s="15"/>
    </row>
    <row r="30" spans="1:9" ht="19.5">
      <c r="A30" s="129" t="s">
        <v>143</v>
      </c>
      <c r="B30" s="198" t="s">
        <v>123</v>
      </c>
      <c r="C30" s="221" t="s">
        <v>625</v>
      </c>
      <c r="D30" s="183" t="s">
        <v>692</v>
      </c>
      <c r="E30" s="6" t="s">
        <v>11</v>
      </c>
      <c r="F30" s="6">
        <v>5911410</v>
      </c>
      <c r="G30" s="11">
        <v>8449400</v>
      </c>
      <c r="H30" s="49" t="s">
        <v>7</v>
      </c>
      <c r="I30" s="56" t="s">
        <v>83</v>
      </c>
    </row>
    <row r="31" spans="1:9" ht="18.75">
      <c r="A31" s="330" t="s">
        <v>143</v>
      </c>
      <c r="B31" s="331" t="s">
        <v>124</v>
      </c>
      <c r="C31" s="332"/>
      <c r="D31" s="333" t="s">
        <v>125</v>
      </c>
      <c r="E31" s="16" t="s">
        <v>11</v>
      </c>
      <c r="F31" s="16">
        <v>5911410</v>
      </c>
      <c r="G31" s="7">
        <f>G32</f>
        <v>700000</v>
      </c>
      <c r="H31" s="17" t="s">
        <v>7</v>
      </c>
      <c r="I31" s="15"/>
    </row>
    <row r="32" spans="1:9" ht="19.5">
      <c r="A32" s="130" t="s">
        <v>143</v>
      </c>
      <c r="B32" s="319" t="s">
        <v>124</v>
      </c>
      <c r="C32" s="296" t="s">
        <v>625</v>
      </c>
      <c r="D32" s="150" t="s">
        <v>761</v>
      </c>
      <c r="E32" s="83" t="s">
        <v>11</v>
      </c>
      <c r="F32" s="83">
        <v>5911410</v>
      </c>
      <c r="G32" s="99">
        <v>700000</v>
      </c>
      <c r="H32" s="87"/>
      <c r="I32" s="84" t="s">
        <v>83</v>
      </c>
    </row>
    <row r="33" spans="1:9" ht="21">
      <c r="A33" s="229" t="s">
        <v>144</v>
      </c>
      <c r="B33" s="335">
        <v>2015560006</v>
      </c>
      <c r="C33" s="452"/>
      <c r="D33" s="533" t="s">
        <v>121</v>
      </c>
      <c r="E33" s="452"/>
      <c r="F33" s="452"/>
      <c r="G33" s="453"/>
      <c r="H33" s="454"/>
      <c r="I33" s="534"/>
    </row>
    <row r="34" spans="1:9" s="300" customFormat="1" ht="21">
      <c r="A34" s="229"/>
      <c r="B34" s="335"/>
      <c r="C34" s="334"/>
      <c r="D34" s="519" t="s">
        <v>760</v>
      </c>
      <c r="E34" s="335"/>
      <c r="F34" s="335"/>
      <c r="G34" s="336"/>
      <c r="H34" s="337"/>
      <c r="I34" s="338"/>
    </row>
    <row r="35" spans="1:9" s="300" customFormat="1" ht="21">
      <c r="A35" s="274"/>
      <c r="B35" s="326"/>
      <c r="C35" s="517"/>
      <c r="D35" s="520" t="s">
        <v>824</v>
      </c>
      <c r="E35" s="313"/>
      <c r="F35" s="313"/>
      <c r="G35" s="314">
        <f>G36+G38</f>
        <v>3621100</v>
      </c>
      <c r="H35" s="315" t="s">
        <v>7</v>
      </c>
      <c r="I35" s="518"/>
    </row>
    <row r="36" spans="1:9" ht="18.75">
      <c r="A36" s="288" t="s">
        <v>144</v>
      </c>
      <c r="B36" s="317" t="s">
        <v>126</v>
      </c>
      <c r="C36" s="290"/>
      <c r="D36" s="63" t="s">
        <v>50</v>
      </c>
      <c r="E36" s="64" t="s">
        <v>52</v>
      </c>
      <c r="F36" s="64" t="s">
        <v>171</v>
      </c>
      <c r="G36" s="65">
        <f>SUM(G37:G37)</f>
        <v>0</v>
      </c>
      <c r="H36" s="66" t="s">
        <v>7</v>
      </c>
      <c r="I36" s="63"/>
    </row>
    <row r="37" spans="1:9" ht="19.5">
      <c r="A37" s="129" t="s">
        <v>144</v>
      </c>
      <c r="B37" s="198" t="s">
        <v>126</v>
      </c>
      <c r="C37" s="221" t="s">
        <v>628</v>
      </c>
      <c r="D37" s="183" t="s">
        <v>694</v>
      </c>
      <c r="E37" s="6" t="s">
        <v>52</v>
      </c>
      <c r="F37" s="6" t="s">
        <v>171</v>
      </c>
      <c r="G37" s="11">
        <f>'[1]รหัส GFMIS 2559'!$N$16</f>
        <v>0</v>
      </c>
      <c r="H37" s="49" t="s">
        <v>7</v>
      </c>
      <c r="I37" s="56" t="s">
        <v>83</v>
      </c>
    </row>
    <row r="38" spans="1:9" ht="18.75">
      <c r="A38" s="127" t="s">
        <v>144</v>
      </c>
      <c r="B38" s="205" t="s">
        <v>127</v>
      </c>
      <c r="C38" s="22"/>
      <c r="D38" s="15" t="str">
        <f>'[2]ชื่อรหัสงบประมาณ2553'!B35</f>
        <v>เงินอุดหนุนโครงการวิจัยเพื่อถ่ายทอดเทคโนโลยี</v>
      </c>
      <c r="E38" s="16" t="s">
        <v>11</v>
      </c>
      <c r="F38" s="16">
        <v>5911410</v>
      </c>
      <c r="G38" s="7">
        <f>G39</f>
        <v>3621100</v>
      </c>
      <c r="H38" s="17" t="s">
        <v>7</v>
      </c>
      <c r="I38" s="15"/>
    </row>
    <row r="39" spans="1:9" ht="19.5">
      <c r="A39" s="130" t="s">
        <v>144</v>
      </c>
      <c r="B39" s="319" t="s">
        <v>127</v>
      </c>
      <c r="C39" s="296" t="s">
        <v>627</v>
      </c>
      <c r="D39" s="217" t="s">
        <v>695</v>
      </c>
      <c r="E39" s="83" t="s">
        <v>11</v>
      </c>
      <c r="F39" s="83">
        <v>5911410</v>
      </c>
      <c r="G39" s="99">
        <v>3621100</v>
      </c>
      <c r="H39" s="87" t="s">
        <v>7</v>
      </c>
      <c r="I39" s="84" t="s">
        <v>83</v>
      </c>
    </row>
    <row r="40" spans="1:9" ht="18.75" customHeight="1">
      <c r="A40" s="858" t="s">
        <v>759</v>
      </c>
      <c r="B40" s="858"/>
      <c r="C40" s="858"/>
      <c r="D40" s="29"/>
      <c r="E40" s="30"/>
      <c r="F40" s="30"/>
      <c r="G40" s="155"/>
      <c r="H40" s="31"/>
      <c r="I40" s="32"/>
    </row>
    <row r="41" spans="1:9" ht="23.25">
      <c r="A41" s="33">
        <v>5911210</v>
      </c>
      <c r="B41" s="246" t="s">
        <v>644</v>
      </c>
      <c r="C41" s="34" t="s">
        <v>640</v>
      </c>
      <c r="D41" s="35" t="s">
        <v>24</v>
      </c>
      <c r="E41" s="854" t="s">
        <v>25</v>
      </c>
      <c r="F41" s="854"/>
      <c r="G41" s="853">
        <f>G9+G26+G35+G17+G22</f>
        <v>14113750</v>
      </c>
      <c r="H41" s="853"/>
      <c r="I41" s="36" t="s">
        <v>7</v>
      </c>
    </row>
    <row r="42" spans="1:9" ht="18.75">
      <c r="A42" s="33">
        <v>5911220</v>
      </c>
      <c r="B42" s="246" t="s">
        <v>645</v>
      </c>
      <c r="C42" s="34" t="s">
        <v>641</v>
      </c>
      <c r="D42" s="35" t="s">
        <v>27</v>
      </c>
      <c r="E42" s="37"/>
      <c r="F42" s="37"/>
      <c r="G42" s="38"/>
      <c r="H42" s="39"/>
      <c r="I42" s="40"/>
    </row>
    <row r="43" spans="1:9" ht="18.75">
      <c r="A43" s="33">
        <v>5911230</v>
      </c>
      <c r="B43" s="246" t="s">
        <v>646</v>
      </c>
      <c r="C43" s="34" t="s">
        <v>642</v>
      </c>
      <c r="D43" s="35" t="s">
        <v>29</v>
      </c>
      <c r="E43" s="37"/>
      <c r="F43" s="37"/>
      <c r="G43" s="38"/>
      <c r="H43" s="39"/>
      <c r="I43" s="40"/>
    </row>
    <row r="44" spans="1:9" ht="18.75">
      <c r="A44" s="33">
        <v>5911240</v>
      </c>
      <c r="B44" s="246" t="s">
        <v>647</v>
      </c>
      <c r="C44" s="34" t="s">
        <v>643</v>
      </c>
      <c r="D44" s="35" t="s">
        <v>31</v>
      </c>
      <c r="E44" s="37"/>
      <c r="F44" s="37"/>
      <c r="G44" s="38"/>
      <c r="H44" s="39"/>
      <c r="I44" s="40"/>
    </row>
    <row r="45" spans="1:9" ht="18.75">
      <c r="A45" s="37"/>
      <c r="B45" s="34"/>
      <c r="C45" s="34" t="s">
        <v>648</v>
      </c>
      <c r="D45" s="35" t="s">
        <v>33</v>
      </c>
      <c r="E45" s="37"/>
      <c r="F45" s="37"/>
      <c r="G45" s="38"/>
      <c r="H45" s="39"/>
      <c r="I45" s="40"/>
    </row>
  </sheetData>
  <sheetProtection/>
  <mergeCells count="12">
    <mergeCell ref="G4:H6"/>
    <mergeCell ref="I4:I6"/>
    <mergeCell ref="E41:F41"/>
    <mergeCell ref="G41:H41"/>
    <mergeCell ref="A40:C40"/>
    <mergeCell ref="A1:I1"/>
    <mergeCell ref="A2:I2"/>
    <mergeCell ref="A4:A6"/>
    <mergeCell ref="B4:B6"/>
    <mergeCell ref="C4:C6"/>
    <mergeCell ref="D4:D6"/>
    <mergeCell ref="E4:E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6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8.57421875" style="0" customWidth="1"/>
    <col min="2" max="2" width="17.28125" style="0" bestFit="1" customWidth="1"/>
    <col min="3" max="3" width="21.28125" style="225" customWidth="1"/>
    <col min="4" max="4" width="85.8515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1.421875" style="0" bestFit="1" customWidth="1"/>
  </cols>
  <sheetData>
    <row r="1" spans="1:9" ht="21">
      <c r="A1" s="859" t="s">
        <v>731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5.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248" t="s">
        <v>135</v>
      </c>
      <c r="B7" s="42" t="s">
        <v>48</v>
      </c>
      <c r="C7" s="42"/>
      <c r="D7" s="43" t="s">
        <v>47</v>
      </c>
      <c r="E7" s="44"/>
      <c r="F7" s="44"/>
      <c r="G7" s="45"/>
      <c r="H7" s="46"/>
      <c r="I7" s="47"/>
    </row>
    <row r="8" spans="1:9" ht="21">
      <c r="A8" s="248"/>
      <c r="B8" s="299"/>
      <c r="C8" s="251"/>
      <c r="D8" s="247" t="s">
        <v>757</v>
      </c>
      <c r="E8" s="252"/>
      <c r="F8" s="252"/>
      <c r="G8" s="254"/>
      <c r="H8" s="255"/>
      <c r="I8" s="256"/>
    </row>
    <row r="9" spans="1:9" ht="21">
      <c r="A9" s="366"/>
      <c r="B9" s="228"/>
      <c r="C9" s="611"/>
      <c r="D9" s="227" t="s">
        <v>737</v>
      </c>
      <c r="E9" s="229"/>
      <c r="F9" s="229"/>
      <c r="G9" s="230">
        <f>G10+G12</f>
        <v>416300</v>
      </c>
      <c r="H9" s="231" t="s">
        <v>7</v>
      </c>
      <c r="I9" s="232"/>
    </row>
    <row r="10" spans="1:9" ht="18.75">
      <c r="A10" s="58" t="s">
        <v>135</v>
      </c>
      <c r="B10" s="90" t="s">
        <v>49</v>
      </c>
      <c r="C10" s="339"/>
      <c r="D10" s="61" t="s">
        <v>50</v>
      </c>
      <c r="E10" s="89" t="s">
        <v>52</v>
      </c>
      <c r="F10" s="89" t="s">
        <v>171</v>
      </c>
      <c r="G10" s="91">
        <f>G11</f>
        <v>300000</v>
      </c>
      <c r="H10" s="25" t="s">
        <v>7</v>
      </c>
      <c r="I10" s="26"/>
    </row>
    <row r="11" spans="1:9" ht="19.5">
      <c r="A11" s="48" t="s">
        <v>135</v>
      </c>
      <c r="B11" s="48" t="s">
        <v>49</v>
      </c>
      <c r="C11" s="219" t="s">
        <v>348</v>
      </c>
      <c r="D11" s="194" t="s">
        <v>810</v>
      </c>
      <c r="E11" s="6" t="s">
        <v>52</v>
      </c>
      <c r="F11" s="6" t="s">
        <v>171</v>
      </c>
      <c r="G11" s="81">
        <v>300000</v>
      </c>
      <c r="H11" s="49"/>
      <c r="I11" s="18" t="s">
        <v>54</v>
      </c>
    </row>
    <row r="12" spans="1:9" ht="18.75">
      <c r="A12" s="48" t="s">
        <v>135</v>
      </c>
      <c r="B12" s="340" t="s">
        <v>68</v>
      </c>
      <c r="C12" s="77"/>
      <c r="D12" s="15" t="s">
        <v>71</v>
      </c>
      <c r="E12" s="16" t="s">
        <v>11</v>
      </c>
      <c r="F12" s="16">
        <v>5911410</v>
      </c>
      <c r="G12" s="7">
        <f>G13</f>
        <v>116300</v>
      </c>
      <c r="H12" s="17" t="s">
        <v>7</v>
      </c>
      <c r="I12" s="126"/>
    </row>
    <row r="13" spans="1:9" s="347" customFormat="1" ht="20.25" customHeight="1">
      <c r="A13" s="545" t="s">
        <v>135</v>
      </c>
      <c r="B13" s="342" t="s">
        <v>68</v>
      </c>
      <c r="C13" s="343" t="s">
        <v>303</v>
      </c>
      <c r="D13" s="195" t="s">
        <v>809</v>
      </c>
      <c r="E13" s="341" t="s">
        <v>11</v>
      </c>
      <c r="F13" s="341">
        <v>5911410</v>
      </c>
      <c r="G13" s="344">
        <v>116300</v>
      </c>
      <c r="H13" s="345"/>
      <c r="I13" s="346" t="s">
        <v>54</v>
      </c>
    </row>
    <row r="14" spans="1:9" ht="21">
      <c r="A14" s="248" t="s">
        <v>136</v>
      </c>
      <c r="B14" s="51" t="s">
        <v>84</v>
      </c>
      <c r="C14" s="51"/>
      <c r="D14" s="279" t="s">
        <v>6</v>
      </c>
      <c r="E14" s="52"/>
      <c r="F14" s="52"/>
      <c r="G14" s="53"/>
      <c r="H14" s="54"/>
      <c r="I14" s="55"/>
    </row>
    <row r="15" spans="1:9" ht="21">
      <c r="A15" s="248"/>
      <c r="B15" s="250"/>
      <c r="C15" s="251"/>
      <c r="D15" s="247" t="s">
        <v>745</v>
      </c>
      <c r="E15" s="348"/>
      <c r="F15" s="253"/>
      <c r="G15" s="254"/>
      <c r="H15" s="255"/>
      <c r="I15" s="256"/>
    </row>
    <row r="16" spans="1:9" ht="21">
      <c r="A16" s="248"/>
      <c r="B16" s="250"/>
      <c r="C16" s="472"/>
      <c r="D16" s="247" t="s">
        <v>738</v>
      </c>
      <c r="E16" s="348"/>
      <c r="F16" s="253"/>
      <c r="G16" s="254">
        <f>G17+G19</f>
        <v>616300</v>
      </c>
      <c r="H16" s="255" t="s">
        <v>7</v>
      </c>
      <c r="I16" s="256"/>
    </row>
    <row r="17" spans="1:9" ht="18.75">
      <c r="A17" s="461" t="s">
        <v>136</v>
      </c>
      <c r="B17" s="349" t="s">
        <v>93</v>
      </c>
      <c r="C17" s="192"/>
      <c r="D17" s="61" t="s">
        <v>95</v>
      </c>
      <c r="E17" s="89" t="s">
        <v>11</v>
      </c>
      <c r="F17" s="89">
        <v>5911410</v>
      </c>
      <c r="G17" s="91">
        <v>116300</v>
      </c>
      <c r="H17" s="25" t="s">
        <v>7</v>
      </c>
      <c r="I17" s="350"/>
    </row>
    <row r="18" spans="1:9" ht="19.5">
      <c r="A18" s="291" t="s">
        <v>136</v>
      </c>
      <c r="B18" s="351" t="s">
        <v>93</v>
      </c>
      <c r="C18" s="219" t="s">
        <v>542</v>
      </c>
      <c r="D18" s="56" t="s">
        <v>697</v>
      </c>
      <c r="E18" s="6" t="s">
        <v>11</v>
      </c>
      <c r="F18" s="6">
        <v>5911410</v>
      </c>
      <c r="G18" s="11">
        <v>116300</v>
      </c>
      <c r="H18" s="49" t="s">
        <v>7</v>
      </c>
      <c r="I18" s="126" t="s">
        <v>54</v>
      </c>
    </row>
    <row r="19" spans="1:9" ht="18.75">
      <c r="A19" s="291" t="s">
        <v>136</v>
      </c>
      <c r="B19" s="340" t="s">
        <v>94</v>
      </c>
      <c r="C19" s="192"/>
      <c r="D19" s="15" t="s">
        <v>97</v>
      </c>
      <c r="E19" s="16" t="s">
        <v>11</v>
      </c>
      <c r="F19" s="16">
        <v>5911410</v>
      </c>
      <c r="G19" s="7">
        <f>SUM(G20:G20)</f>
        <v>500000</v>
      </c>
      <c r="H19" s="17" t="s">
        <v>7</v>
      </c>
      <c r="I19" s="125"/>
    </row>
    <row r="20" spans="1:9" ht="19.5">
      <c r="A20" s="484" t="s">
        <v>136</v>
      </c>
      <c r="B20" s="535" t="s">
        <v>96</v>
      </c>
      <c r="C20" s="243" t="s">
        <v>543</v>
      </c>
      <c r="D20" s="244" t="s">
        <v>696</v>
      </c>
      <c r="E20" s="19" t="s">
        <v>11</v>
      </c>
      <c r="F20" s="201">
        <v>5911410</v>
      </c>
      <c r="G20" s="24">
        <v>500000</v>
      </c>
      <c r="H20" s="20" t="s">
        <v>7</v>
      </c>
      <c r="I20" s="536" t="s">
        <v>54</v>
      </c>
    </row>
    <row r="21" spans="1:9" ht="21">
      <c r="A21" s="609" t="s">
        <v>137</v>
      </c>
      <c r="B21" s="612" t="s">
        <v>84</v>
      </c>
      <c r="C21" s="538"/>
      <c r="D21" s="457" t="s">
        <v>6</v>
      </c>
      <c r="E21" s="452"/>
      <c r="F21" s="452"/>
      <c r="G21" s="539"/>
      <c r="H21" s="540"/>
      <c r="I21" s="541"/>
    </row>
    <row r="22" spans="1:9" ht="21.75" customHeight="1">
      <c r="A22" s="499"/>
      <c r="B22" s="537"/>
      <c r="C22" s="538"/>
      <c r="D22" s="457" t="s">
        <v>762</v>
      </c>
      <c r="E22" s="452"/>
      <c r="F22" s="452"/>
      <c r="G22" s="539"/>
      <c r="H22" s="540"/>
      <c r="I22" s="541"/>
    </row>
    <row r="23" spans="1:9" ht="21.75" customHeight="1">
      <c r="A23" s="499"/>
      <c r="B23" s="537"/>
      <c r="C23" s="538"/>
      <c r="D23" s="247" t="s">
        <v>738</v>
      </c>
      <c r="E23" s="452"/>
      <c r="F23" s="452"/>
      <c r="G23" s="539">
        <f>G24+G26</f>
        <v>882300</v>
      </c>
      <c r="H23" s="540" t="s">
        <v>7</v>
      </c>
      <c r="I23" s="541"/>
    </row>
    <row r="24" spans="1:9" ht="18.75">
      <c r="A24" s="293" t="s">
        <v>137</v>
      </c>
      <c r="B24" s="542" t="s">
        <v>84</v>
      </c>
      <c r="C24" s="543"/>
      <c r="D24" s="61" t="s">
        <v>660</v>
      </c>
      <c r="E24" s="89" t="s">
        <v>11</v>
      </c>
      <c r="F24" s="89">
        <v>5911410</v>
      </c>
      <c r="G24" s="91">
        <f>G25</f>
        <v>432300</v>
      </c>
      <c r="H24" s="25" t="s">
        <v>7</v>
      </c>
      <c r="I24" s="544"/>
    </row>
    <row r="25" spans="1:9" ht="19.5">
      <c r="A25" s="293" t="s">
        <v>137</v>
      </c>
      <c r="B25" s="198" t="s">
        <v>131</v>
      </c>
      <c r="C25" s="219" t="s">
        <v>548</v>
      </c>
      <c r="D25" s="194" t="s">
        <v>698</v>
      </c>
      <c r="E25" s="10" t="s">
        <v>11</v>
      </c>
      <c r="F25" s="6">
        <v>5911410</v>
      </c>
      <c r="G25" s="116">
        <v>432300</v>
      </c>
      <c r="H25" s="12" t="s">
        <v>7</v>
      </c>
      <c r="I25" s="126" t="s">
        <v>54</v>
      </c>
    </row>
    <row r="26" spans="1:9" ht="21">
      <c r="A26" s="613" t="s">
        <v>138</v>
      </c>
      <c r="B26" s="542" t="s">
        <v>84</v>
      </c>
      <c r="C26" s="185"/>
      <c r="D26" s="15" t="s">
        <v>101</v>
      </c>
      <c r="E26" s="16" t="s">
        <v>11</v>
      </c>
      <c r="F26" s="16">
        <v>5911410</v>
      </c>
      <c r="G26" s="7">
        <f>SUM(G27:G28)</f>
        <v>450000</v>
      </c>
      <c r="H26" s="17" t="s">
        <v>7</v>
      </c>
      <c r="I26" s="75"/>
    </row>
    <row r="27" spans="1:9" ht="19.5">
      <c r="A27" s="291" t="s">
        <v>138</v>
      </c>
      <c r="B27" s="259" t="s">
        <v>100</v>
      </c>
      <c r="C27" s="219" t="s">
        <v>545</v>
      </c>
      <c r="D27" s="194" t="s">
        <v>699</v>
      </c>
      <c r="E27" s="131" t="s">
        <v>11</v>
      </c>
      <c r="F27" s="6">
        <v>5911410</v>
      </c>
      <c r="G27" s="82">
        <v>150000</v>
      </c>
      <c r="H27" s="132" t="s">
        <v>7</v>
      </c>
      <c r="I27" s="133" t="s">
        <v>54</v>
      </c>
    </row>
    <row r="28" spans="1:9" ht="19.5">
      <c r="A28" s="295" t="s">
        <v>138</v>
      </c>
      <c r="B28" s="266" t="s">
        <v>100</v>
      </c>
      <c r="C28" s="220" t="s">
        <v>546</v>
      </c>
      <c r="D28" s="261" t="s">
        <v>700</v>
      </c>
      <c r="E28" s="352" t="s">
        <v>11</v>
      </c>
      <c r="F28" s="83">
        <v>5911410</v>
      </c>
      <c r="G28" s="262">
        <v>300000</v>
      </c>
      <c r="H28" s="353" t="s">
        <v>7</v>
      </c>
      <c r="I28" s="354" t="s">
        <v>54</v>
      </c>
    </row>
    <row r="29" spans="1:9" ht="19.5">
      <c r="A29" s="450"/>
      <c r="B29" s="528"/>
      <c r="C29" s="428"/>
      <c r="D29" s="429"/>
      <c r="E29" s="529"/>
      <c r="F29" s="430"/>
      <c r="G29" s="155"/>
      <c r="H29" s="530"/>
      <c r="I29" s="527"/>
    </row>
    <row r="30" spans="1:9" ht="18.75">
      <c r="A30" s="858"/>
      <c r="B30" s="858"/>
      <c r="C30" s="224"/>
      <c r="D30" s="29"/>
      <c r="E30" s="30"/>
      <c r="F30" s="30"/>
      <c r="G30" s="155"/>
      <c r="H30" s="31"/>
      <c r="I30" s="32"/>
    </row>
    <row r="31" spans="1:9" ht="23.25">
      <c r="A31" s="33">
        <v>5911210</v>
      </c>
      <c r="B31" s="246" t="s">
        <v>644</v>
      </c>
      <c r="C31" s="34" t="s">
        <v>640</v>
      </c>
      <c r="D31" s="35" t="s">
        <v>24</v>
      </c>
      <c r="E31" s="854" t="s">
        <v>25</v>
      </c>
      <c r="F31" s="854"/>
      <c r="G31" s="853">
        <f>G9+G14+G16+G23</f>
        <v>1914900</v>
      </c>
      <c r="H31" s="853"/>
      <c r="I31" s="36" t="s">
        <v>7</v>
      </c>
    </row>
    <row r="32" spans="1:9" ht="18.75">
      <c r="A32" s="33">
        <v>5911220</v>
      </c>
      <c r="B32" s="246" t="s">
        <v>645</v>
      </c>
      <c r="C32" s="34" t="s">
        <v>641</v>
      </c>
      <c r="D32" s="35" t="s">
        <v>27</v>
      </c>
      <c r="E32" s="37"/>
      <c r="F32" s="37"/>
      <c r="G32" s="38"/>
      <c r="H32" s="39"/>
      <c r="I32" s="40"/>
    </row>
    <row r="33" spans="1:9" ht="18.75">
      <c r="A33" s="33">
        <v>5911230</v>
      </c>
      <c r="B33" s="246" t="s">
        <v>646</v>
      </c>
      <c r="C33" s="34" t="s">
        <v>642</v>
      </c>
      <c r="D33" s="35" t="s">
        <v>29</v>
      </c>
      <c r="E33" s="37"/>
      <c r="F33" s="37"/>
      <c r="G33" s="38"/>
      <c r="H33" s="39"/>
      <c r="I33" s="40"/>
    </row>
    <row r="34" spans="1:9" ht="18.75">
      <c r="A34" s="33">
        <v>5911240</v>
      </c>
      <c r="B34" s="246" t="s">
        <v>647</v>
      </c>
      <c r="C34" s="34" t="s">
        <v>643</v>
      </c>
      <c r="D34" s="35" t="s">
        <v>31</v>
      </c>
      <c r="E34" s="37"/>
      <c r="F34" s="37"/>
      <c r="G34" s="38"/>
      <c r="H34" s="39"/>
      <c r="I34" s="40"/>
    </row>
    <row r="35" spans="1:9" ht="18.75">
      <c r="A35" s="37"/>
      <c r="B35" s="34"/>
      <c r="C35" s="34" t="s">
        <v>648</v>
      </c>
      <c r="D35" s="35" t="s">
        <v>33</v>
      </c>
      <c r="E35" s="37"/>
      <c r="F35" s="37"/>
      <c r="G35" s="38"/>
      <c r="H35" s="39"/>
      <c r="I35" s="40"/>
    </row>
  </sheetData>
  <sheetProtection/>
  <mergeCells count="12">
    <mergeCell ref="D4:D6"/>
    <mergeCell ref="E4:E6"/>
    <mergeCell ref="G4:H6"/>
    <mergeCell ref="I4:I6"/>
    <mergeCell ref="A30:B30"/>
    <mergeCell ref="E31:F31"/>
    <mergeCell ref="G31:H31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87" zoomScaleSheetLayoutView="87" zoomScalePageLayoutView="0" workbookViewId="0" topLeftCell="A19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562" bestFit="1" customWidth="1"/>
    <col min="8" max="8" width="4.57421875" style="0" bestFit="1" customWidth="1"/>
    <col min="9" max="9" width="23.421875" style="0" customWidth="1"/>
  </cols>
  <sheetData>
    <row r="1" spans="1:11" ht="21.75" thickBot="1">
      <c r="A1" s="859" t="s">
        <v>828</v>
      </c>
      <c r="B1" s="860"/>
      <c r="C1" s="860"/>
      <c r="D1" s="860"/>
      <c r="E1" s="860"/>
      <c r="F1" s="860"/>
      <c r="G1" s="860"/>
      <c r="H1" s="860"/>
      <c r="I1" s="861"/>
      <c r="J1" s="554"/>
      <c r="K1" s="555"/>
    </row>
    <row r="2" spans="1:11" ht="21" customHeight="1">
      <c r="A2" s="862" t="s">
        <v>0</v>
      </c>
      <c r="B2" s="863"/>
      <c r="C2" s="863"/>
      <c r="D2" s="863"/>
      <c r="E2" s="863"/>
      <c r="F2" s="863"/>
      <c r="G2" s="863"/>
      <c r="H2" s="863"/>
      <c r="I2" s="864"/>
      <c r="J2" s="556"/>
      <c r="K2" s="556"/>
    </row>
    <row r="3" spans="1:9" ht="23.25">
      <c r="A3" s="1"/>
      <c r="B3" s="1"/>
      <c r="C3" s="157"/>
      <c r="D3" s="157"/>
      <c r="E3" s="158"/>
      <c r="F3" s="158"/>
      <c r="G3" s="557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1.7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248" t="s">
        <v>135</v>
      </c>
      <c r="B7" s="251" t="s">
        <v>48</v>
      </c>
      <c r="C7" s="251"/>
      <c r="D7" s="247" t="s">
        <v>47</v>
      </c>
      <c r="E7" s="252"/>
      <c r="F7" s="252"/>
      <c r="G7" s="254"/>
      <c r="H7" s="255"/>
      <c r="I7" s="256"/>
    </row>
    <row r="8" spans="1:9" ht="21">
      <c r="A8" s="248"/>
      <c r="B8" s="299"/>
      <c r="C8" s="251"/>
      <c r="D8" s="247" t="s">
        <v>736</v>
      </c>
      <c r="E8" s="252"/>
      <c r="F8" s="252"/>
      <c r="G8" s="254"/>
      <c r="H8" s="255"/>
      <c r="I8" s="256"/>
    </row>
    <row r="9" spans="1:9" ht="21">
      <c r="A9" s="248"/>
      <c r="B9" s="299"/>
      <c r="C9" s="251"/>
      <c r="D9" s="247" t="s">
        <v>737</v>
      </c>
      <c r="E9" s="252"/>
      <c r="F9" s="252"/>
      <c r="G9" s="254">
        <f>G10+G12+G14+G16+G28+G31+G42</f>
        <v>222537350</v>
      </c>
      <c r="H9" s="255" t="s">
        <v>7</v>
      </c>
      <c r="I9" s="256"/>
    </row>
    <row r="10" spans="1:9" ht="18.75">
      <c r="A10" s="90" t="s">
        <v>135</v>
      </c>
      <c r="B10" s="90" t="s">
        <v>49</v>
      </c>
      <c r="C10" s="62"/>
      <c r="D10" s="63" t="s">
        <v>50</v>
      </c>
      <c r="E10" s="64" t="s">
        <v>51</v>
      </c>
      <c r="F10" s="64" t="s">
        <v>170</v>
      </c>
      <c r="G10" s="65">
        <f>G11</f>
        <v>39250400</v>
      </c>
      <c r="H10" s="66" t="s">
        <v>7</v>
      </c>
      <c r="I10" s="67" t="s">
        <v>12</v>
      </c>
    </row>
    <row r="11" spans="1:9" ht="37.5">
      <c r="A11" s="69" t="s">
        <v>135</v>
      </c>
      <c r="B11" s="69" t="s">
        <v>49</v>
      </c>
      <c r="C11" s="70" t="s">
        <v>771</v>
      </c>
      <c r="D11" s="71" t="s">
        <v>711</v>
      </c>
      <c r="E11" s="68" t="s">
        <v>51</v>
      </c>
      <c r="F11" s="68" t="s">
        <v>170</v>
      </c>
      <c r="G11" s="72">
        <v>39250400</v>
      </c>
      <c r="H11" s="73" t="s">
        <v>7</v>
      </c>
      <c r="I11" s="74" t="s">
        <v>650</v>
      </c>
    </row>
    <row r="12" spans="1:9" ht="18.75">
      <c r="A12" s="77" t="s">
        <v>135</v>
      </c>
      <c r="B12" s="77" t="s">
        <v>49</v>
      </c>
      <c r="C12" s="48"/>
      <c r="D12" s="15" t="s">
        <v>50</v>
      </c>
      <c r="E12" s="16" t="s">
        <v>52</v>
      </c>
      <c r="F12" s="6" t="s">
        <v>171</v>
      </c>
      <c r="G12" s="7">
        <f>SUM(G13:G13)</f>
        <v>7379000</v>
      </c>
      <c r="H12" s="17" t="s">
        <v>7</v>
      </c>
      <c r="I12" s="75" t="s">
        <v>12</v>
      </c>
    </row>
    <row r="13" spans="1:9" ht="37.5">
      <c r="A13" s="48" t="s">
        <v>135</v>
      </c>
      <c r="B13" s="48" t="s">
        <v>49</v>
      </c>
      <c r="C13" s="76" t="s">
        <v>771</v>
      </c>
      <c r="D13" s="56" t="s">
        <v>789</v>
      </c>
      <c r="E13" s="6" t="s">
        <v>52</v>
      </c>
      <c r="F13" s="6" t="s">
        <v>171</v>
      </c>
      <c r="G13" s="11">
        <f>7282400+96600</f>
        <v>7379000</v>
      </c>
      <c r="H13" s="49" t="s">
        <v>7</v>
      </c>
      <c r="I13" s="18" t="s">
        <v>650</v>
      </c>
    </row>
    <row r="14" spans="1:9" ht="18.75">
      <c r="A14" s="77" t="s">
        <v>135</v>
      </c>
      <c r="B14" s="77" t="s">
        <v>49</v>
      </c>
      <c r="C14" s="77"/>
      <c r="D14" s="15" t="s">
        <v>50</v>
      </c>
      <c r="E14" s="16" t="s">
        <v>52</v>
      </c>
      <c r="F14" s="6" t="s">
        <v>171</v>
      </c>
      <c r="G14" s="7">
        <f>G15</f>
        <v>3442900</v>
      </c>
      <c r="H14" s="17" t="s">
        <v>7</v>
      </c>
      <c r="I14" s="75" t="s">
        <v>12</v>
      </c>
    </row>
    <row r="15" spans="1:9" ht="37.5">
      <c r="A15" s="48" t="s">
        <v>135</v>
      </c>
      <c r="B15" s="48" t="s">
        <v>49</v>
      </c>
      <c r="C15" s="78" t="s">
        <v>771</v>
      </c>
      <c r="D15" s="56" t="s">
        <v>318</v>
      </c>
      <c r="E15" s="6" t="s">
        <v>52</v>
      </c>
      <c r="F15" s="6" t="s">
        <v>171</v>
      </c>
      <c r="G15" s="11">
        <v>3442900</v>
      </c>
      <c r="H15" s="49" t="s">
        <v>7</v>
      </c>
      <c r="I15" s="18" t="s">
        <v>650</v>
      </c>
    </row>
    <row r="16" spans="1:9" ht="18.75">
      <c r="A16" s="77" t="s">
        <v>135</v>
      </c>
      <c r="B16" s="77" t="s">
        <v>49</v>
      </c>
      <c r="C16" s="77"/>
      <c r="D16" s="15" t="s">
        <v>50</v>
      </c>
      <c r="E16" s="16" t="s">
        <v>52</v>
      </c>
      <c r="F16" s="16" t="s">
        <v>171</v>
      </c>
      <c r="G16" s="7">
        <f>SUM(G17:G27)</f>
        <v>5132550</v>
      </c>
      <c r="H16" s="17" t="s">
        <v>7</v>
      </c>
      <c r="I16" s="75" t="s">
        <v>38</v>
      </c>
    </row>
    <row r="17" spans="1:9" ht="19.5">
      <c r="A17" s="48" t="s">
        <v>135</v>
      </c>
      <c r="B17" s="48" t="s">
        <v>49</v>
      </c>
      <c r="C17" s="219" t="s">
        <v>319</v>
      </c>
      <c r="D17" s="194" t="s">
        <v>330</v>
      </c>
      <c r="E17" s="6" t="s">
        <v>52</v>
      </c>
      <c r="F17" s="6" t="s">
        <v>171</v>
      </c>
      <c r="G17" s="558">
        <v>100000</v>
      </c>
      <c r="H17" s="49" t="s">
        <v>7</v>
      </c>
      <c r="I17" s="18" t="s">
        <v>650</v>
      </c>
    </row>
    <row r="18" spans="1:9" ht="19.5">
      <c r="A18" s="48" t="s">
        <v>135</v>
      </c>
      <c r="B18" s="48" t="s">
        <v>49</v>
      </c>
      <c r="C18" s="219" t="s">
        <v>320</v>
      </c>
      <c r="D18" s="194" t="s">
        <v>331</v>
      </c>
      <c r="E18" s="6" t="s">
        <v>52</v>
      </c>
      <c r="F18" s="6" t="s">
        <v>171</v>
      </c>
      <c r="G18" s="558">
        <v>1833200</v>
      </c>
      <c r="H18" s="49" t="s">
        <v>7</v>
      </c>
      <c r="I18" s="18" t="s">
        <v>651</v>
      </c>
    </row>
    <row r="19" spans="1:9" ht="19.5">
      <c r="A19" s="48" t="s">
        <v>135</v>
      </c>
      <c r="B19" s="48" t="s">
        <v>49</v>
      </c>
      <c r="C19" s="219" t="s">
        <v>321</v>
      </c>
      <c r="D19" s="194" t="s">
        <v>332</v>
      </c>
      <c r="E19" s="6" t="s">
        <v>52</v>
      </c>
      <c r="F19" s="6" t="s">
        <v>171</v>
      </c>
      <c r="G19" s="558">
        <v>43450</v>
      </c>
      <c r="H19" s="49" t="s">
        <v>7</v>
      </c>
      <c r="I19" s="18" t="s">
        <v>652</v>
      </c>
    </row>
    <row r="20" spans="1:9" ht="19.5">
      <c r="A20" s="48" t="s">
        <v>135</v>
      </c>
      <c r="B20" s="48" t="s">
        <v>49</v>
      </c>
      <c r="C20" s="219" t="s">
        <v>322</v>
      </c>
      <c r="D20" s="194" t="s">
        <v>333</v>
      </c>
      <c r="E20" s="6" t="s">
        <v>52</v>
      </c>
      <c r="F20" s="6" t="s">
        <v>171</v>
      </c>
      <c r="G20" s="558">
        <v>95500</v>
      </c>
      <c r="H20" s="49" t="s">
        <v>7</v>
      </c>
      <c r="I20" s="18" t="s">
        <v>652</v>
      </c>
    </row>
    <row r="21" spans="1:9" ht="19.5">
      <c r="A21" s="48" t="s">
        <v>135</v>
      </c>
      <c r="B21" s="48" t="s">
        <v>49</v>
      </c>
      <c r="C21" s="219" t="s">
        <v>323</v>
      </c>
      <c r="D21" s="194" t="s">
        <v>783</v>
      </c>
      <c r="E21" s="6" t="s">
        <v>52</v>
      </c>
      <c r="F21" s="6" t="s">
        <v>171</v>
      </c>
      <c r="G21" s="559">
        <v>85000</v>
      </c>
      <c r="H21" s="49" t="s">
        <v>7</v>
      </c>
      <c r="I21" s="18" t="s">
        <v>652</v>
      </c>
    </row>
    <row r="22" spans="1:9" ht="19.5">
      <c r="A22" s="48" t="s">
        <v>135</v>
      </c>
      <c r="B22" s="48" t="s">
        <v>49</v>
      </c>
      <c r="C22" s="219" t="s">
        <v>324</v>
      </c>
      <c r="D22" s="194" t="s">
        <v>784</v>
      </c>
      <c r="E22" s="6" t="s">
        <v>52</v>
      </c>
      <c r="F22" s="6" t="s">
        <v>171</v>
      </c>
      <c r="G22" s="559">
        <v>36000</v>
      </c>
      <c r="H22" s="49" t="s">
        <v>7</v>
      </c>
      <c r="I22" s="18" t="s">
        <v>653</v>
      </c>
    </row>
    <row r="23" spans="1:9" ht="19.5">
      <c r="A23" s="48" t="s">
        <v>135</v>
      </c>
      <c r="B23" s="48" t="s">
        <v>49</v>
      </c>
      <c r="C23" s="219" t="s">
        <v>325</v>
      </c>
      <c r="D23" s="194" t="s">
        <v>785</v>
      </c>
      <c r="E23" s="6" t="s">
        <v>52</v>
      </c>
      <c r="F23" s="6" t="s">
        <v>171</v>
      </c>
      <c r="G23" s="559">
        <v>44400</v>
      </c>
      <c r="H23" s="49" t="s">
        <v>7</v>
      </c>
      <c r="I23" s="18" t="s">
        <v>653</v>
      </c>
    </row>
    <row r="24" spans="1:9" ht="19.5">
      <c r="A24" s="48" t="s">
        <v>135</v>
      </c>
      <c r="B24" s="48" t="s">
        <v>49</v>
      </c>
      <c r="C24" s="219" t="s">
        <v>326</v>
      </c>
      <c r="D24" s="194" t="s">
        <v>786</v>
      </c>
      <c r="E24" s="6" t="s">
        <v>52</v>
      </c>
      <c r="F24" s="6" t="s">
        <v>171</v>
      </c>
      <c r="G24" s="559">
        <v>39400</v>
      </c>
      <c r="H24" s="49" t="s">
        <v>7</v>
      </c>
      <c r="I24" s="18" t="s">
        <v>653</v>
      </c>
    </row>
    <row r="25" spans="1:9" ht="37.5">
      <c r="A25" s="48" t="s">
        <v>135</v>
      </c>
      <c r="B25" s="48" t="s">
        <v>49</v>
      </c>
      <c r="C25" s="219" t="s">
        <v>327</v>
      </c>
      <c r="D25" s="194" t="s">
        <v>787</v>
      </c>
      <c r="E25" s="6" t="s">
        <v>52</v>
      </c>
      <c r="F25" s="6" t="s">
        <v>171</v>
      </c>
      <c r="G25" s="559">
        <v>80000</v>
      </c>
      <c r="H25" s="49" t="s">
        <v>7</v>
      </c>
      <c r="I25" s="18" t="s">
        <v>654</v>
      </c>
    </row>
    <row r="26" spans="1:9" ht="19.5">
      <c r="A26" s="48" t="s">
        <v>135</v>
      </c>
      <c r="B26" s="48" t="s">
        <v>49</v>
      </c>
      <c r="C26" s="219" t="s">
        <v>328</v>
      </c>
      <c r="D26" s="194" t="s">
        <v>790</v>
      </c>
      <c r="E26" s="6" t="s">
        <v>52</v>
      </c>
      <c r="F26" s="6" t="s">
        <v>171</v>
      </c>
      <c r="G26" s="559">
        <v>75600</v>
      </c>
      <c r="H26" s="49" t="s">
        <v>7</v>
      </c>
      <c r="I26" s="18" t="s">
        <v>655</v>
      </c>
    </row>
    <row r="27" spans="1:9" ht="19.5">
      <c r="A27" s="48" t="s">
        <v>135</v>
      </c>
      <c r="B27" s="48" t="s">
        <v>49</v>
      </c>
      <c r="C27" s="219" t="s">
        <v>329</v>
      </c>
      <c r="D27" s="194" t="s">
        <v>788</v>
      </c>
      <c r="E27" s="6" t="s">
        <v>52</v>
      </c>
      <c r="F27" s="6" t="s">
        <v>171</v>
      </c>
      <c r="G27" s="559">
        <v>2700000</v>
      </c>
      <c r="H27" s="49" t="s">
        <v>7</v>
      </c>
      <c r="I27" s="18" t="s">
        <v>651</v>
      </c>
    </row>
    <row r="28" spans="1:9" ht="18.75">
      <c r="A28" s="77" t="s">
        <v>135</v>
      </c>
      <c r="B28" s="426" t="s">
        <v>57</v>
      </c>
      <c r="C28" s="77"/>
      <c r="D28" s="15" t="s">
        <v>58</v>
      </c>
      <c r="E28" s="16" t="s">
        <v>59</v>
      </c>
      <c r="F28" s="16">
        <v>5911310</v>
      </c>
      <c r="G28" s="7">
        <f>G29</f>
        <v>4022800</v>
      </c>
      <c r="H28" s="17" t="s">
        <v>7</v>
      </c>
      <c r="I28" s="74"/>
    </row>
    <row r="29" spans="1:9" ht="19.5">
      <c r="A29" s="48" t="s">
        <v>135</v>
      </c>
      <c r="B29" s="351" t="s">
        <v>60</v>
      </c>
      <c r="C29" s="219" t="s">
        <v>773</v>
      </c>
      <c r="D29" s="194" t="s">
        <v>594</v>
      </c>
      <c r="E29" s="16" t="s">
        <v>59</v>
      </c>
      <c r="F29" s="6">
        <v>5911310</v>
      </c>
      <c r="G29" s="367">
        <v>4022800</v>
      </c>
      <c r="H29" s="49" t="s">
        <v>7</v>
      </c>
      <c r="I29" s="18" t="s">
        <v>651</v>
      </c>
    </row>
    <row r="30" spans="1:9" ht="39">
      <c r="A30" s="323"/>
      <c r="B30" s="615"/>
      <c r="C30" s="220"/>
      <c r="D30" s="261" t="s">
        <v>765</v>
      </c>
      <c r="E30" s="415"/>
      <c r="F30" s="83"/>
      <c r="G30" s="434"/>
      <c r="H30" s="87"/>
      <c r="I30" s="88"/>
    </row>
    <row r="31" spans="1:9" ht="18.75">
      <c r="A31" s="62" t="s">
        <v>135</v>
      </c>
      <c r="B31" s="90" t="s">
        <v>147</v>
      </c>
      <c r="C31" s="563"/>
      <c r="D31" s="614" t="s">
        <v>66</v>
      </c>
      <c r="E31" s="89" t="s">
        <v>59</v>
      </c>
      <c r="F31" s="89">
        <v>5911320</v>
      </c>
      <c r="G31" s="91">
        <f>SUM(G32:G41)</f>
        <v>85501700</v>
      </c>
      <c r="H31" s="25" t="s">
        <v>7</v>
      </c>
      <c r="I31" s="26"/>
    </row>
    <row r="32" spans="1:9" ht="19.5">
      <c r="A32" s="48" t="s">
        <v>135</v>
      </c>
      <c r="B32" s="351" t="s">
        <v>148</v>
      </c>
      <c r="C32" s="219" t="s">
        <v>775</v>
      </c>
      <c r="D32" s="194" t="s">
        <v>599</v>
      </c>
      <c r="E32" s="6" t="s">
        <v>59</v>
      </c>
      <c r="F32" s="6">
        <v>5911320</v>
      </c>
      <c r="G32" s="367">
        <v>1966000</v>
      </c>
      <c r="H32" s="49" t="s">
        <v>7</v>
      </c>
      <c r="I32" s="18" t="s">
        <v>651</v>
      </c>
    </row>
    <row r="33" spans="1:9" ht="18.75">
      <c r="A33" s="48"/>
      <c r="B33" s="185"/>
      <c r="C33" s="185"/>
      <c r="D33" s="190" t="s">
        <v>598</v>
      </c>
      <c r="E33" s="16"/>
      <c r="F33" s="16"/>
      <c r="G33" s="7"/>
      <c r="H33" s="17"/>
      <c r="I33" s="75"/>
    </row>
    <row r="34" spans="1:9" ht="19.5">
      <c r="A34" s="48" t="s">
        <v>135</v>
      </c>
      <c r="B34" s="351" t="s">
        <v>149</v>
      </c>
      <c r="C34" s="219" t="s">
        <v>776</v>
      </c>
      <c r="D34" s="194" t="s">
        <v>601</v>
      </c>
      <c r="E34" s="6" t="s">
        <v>59</v>
      </c>
      <c r="F34" s="6">
        <v>5911320</v>
      </c>
      <c r="G34" s="367">
        <v>4915000</v>
      </c>
      <c r="H34" s="49" t="s">
        <v>7</v>
      </c>
      <c r="I34" s="18" t="s">
        <v>651</v>
      </c>
    </row>
    <row r="35" spans="1:9" ht="19.5">
      <c r="A35" s="48"/>
      <c r="B35" s="351"/>
      <c r="C35" s="219"/>
      <c r="D35" s="194" t="s">
        <v>600</v>
      </c>
      <c r="E35" s="6"/>
      <c r="F35" s="6"/>
      <c r="G35" s="367"/>
      <c r="H35" s="49"/>
      <c r="I35" s="18"/>
    </row>
    <row r="36" spans="1:9" ht="19.5">
      <c r="A36" s="48" t="s">
        <v>135</v>
      </c>
      <c r="B36" s="351" t="s">
        <v>150</v>
      </c>
      <c r="C36" s="219" t="s">
        <v>777</v>
      </c>
      <c r="D36" s="194" t="s">
        <v>603</v>
      </c>
      <c r="E36" s="6" t="s">
        <v>59</v>
      </c>
      <c r="F36" s="6">
        <v>5911320</v>
      </c>
      <c r="G36" s="367">
        <v>1966000</v>
      </c>
      <c r="H36" s="49" t="s">
        <v>7</v>
      </c>
      <c r="I36" s="18" t="s">
        <v>651</v>
      </c>
    </row>
    <row r="37" spans="1:9" ht="19.5">
      <c r="A37" s="48"/>
      <c r="B37" s="351"/>
      <c r="C37" s="219"/>
      <c r="D37" s="194" t="s">
        <v>602</v>
      </c>
      <c r="E37" s="6"/>
      <c r="F37" s="6"/>
      <c r="G37" s="367"/>
      <c r="H37" s="49"/>
      <c r="I37" s="18"/>
    </row>
    <row r="38" spans="1:9" ht="19.5">
      <c r="A38" s="48" t="s">
        <v>135</v>
      </c>
      <c r="B38" s="351" t="s">
        <v>67</v>
      </c>
      <c r="C38" s="219" t="s">
        <v>774</v>
      </c>
      <c r="D38" s="194" t="s">
        <v>605</v>
      </c>
      <c r="E38" s="6" t="s">
        <v>59</v>
      </c>
      <c r="F38" s="6">
        <v>5911320</v>
      </c>
      <c r="G38" s="367">
        <v>16642500</v>
      </c>
      <c r="H38" s="49" t="s">
        <v>7</v>
      </c>
      <c r="I38" s="18" t="s">
        <v>651</v>
      </c>
    </row>
    <row r="39" spans="1:9" ht="21">
      <c r="A39" s="48"/>
      <c r="B39" s="351"/>
      <c r="C39" s="219"/>
      <c r="D39" s="194" t="s">
        <v>769</v>
      </c>
      <c r="E39" s="6"/>
      <c r="F39" s="6"/>
      <c r="G39" s="186"/>
      <c r="H39" s="49"/>
      <c r="I39" s="18"/>
    </row>
    <row r="40" spans="1:9" ht="19.5">
      <c r="A40" s="48" t="s">
        <v>135</v>
      </c>
      <c r="B40" s="351" t="s">
        <v>152</v>
      </c>
      <c r="C40" s="219" t="s">
        <v>778</v>
      </c>
      <c r="D40" s="194" t="s">
        <v>606</v>
      </c>
      <c r="E40" s="6" t="s">
        <v>59</v>
      </c>
      <c r="F40" s="6">
        <v>5911320</v>
      </c>
      <c r="G40" s="367">
        <v>60012200</v>
      </c>
      <c r="H40" s="49" t="s">
        <v>7</v>
      </c>
      <c r="I40" s="18" t="s">
        <v>651</v>
      </c>
    </row>
    <row r="41" spans="1:9" ht="39">
      <c r="A41" s="48"/>
      <c r="B41" s="351"/>
      <c r="C41" s="219"/>
      <c r="D41" s="194" t="s">
        <v>770</v>
      </c>
      <c r="E41" s="6"/>
      <c r="F41" s="6"/>
      <c r="G41" s="367"/>
      <c r="H41" s="49"/>
      <c r="I41" s="18"/>
    </row>
    <row r="42" spans="1:9" ht="18.75">
      <c r="A42" s="77" t="s">
        <v>135</v>
      </c>
      <c r="B42" s="340" t="s">
        <v>72</v>
      </c>
      <c r="C42" s="77"/>
      <c r="D42" s="15" t="s">
        <v>69</v>
      </c>
      <c r="E42" s="16" t="s">
        <v>11</v>
      </c>
      <c r="F42" s="16">
        <v>5911410</v>
      </c>
      <c r="G42" s="7">
        <f>G43</f>
        <v>77808000</v>
      </c>
      <c r="H42" s="17" t="s">
        <v>7</v>
      </c>
      <c r="I42" s="75" t="s">
        <v>12</v>
      </c>
    </row>
    <row r="43" spans="1:9" ht="37.5">
      <c r="A43" s="48" t="s">
        <v>135</v>
      </c>
      <c r="B43" s="351" t="s">
        <v>72</v>
      </c>
      <c r="C43" s="78" t="s">
        <v>771</v>
      </c>
      <c r="D43" s="97" t="s">
        <v>711</v>
      </c>
      <c r="E43" s="6" t="s">
        <v>11</v>
      </c>
      <c r="F43" s="6">
        <v>5911410</v>
      </c>
      <c r="G43" s="11">
        <v>77808000</v>
      </c>
      <c r="H43" s="49" t="s">
        <v>7</v>
      </c>
      <c r="I43" s="18" t="s">
        <v>650</v>
      </c>
    </row>
    <row r="44" spans="1:9" ht="21">
      <c r="A44" s="248" t="s">
        <v>136</v>
      </c>
      <c r="B44" s="226" t="s">
        <v>84</v>
      </c>
      <c r="C44" s="226"/>
      <c r="D44" s="227" t="s">
        <v>6</v>
      </c>
      <c r="E44" s="229"/>
      <c r="F44" s="229"/>
      <c r="G44" s="230"/>
      <c r="H44" s="231"/>
      <c r="I44" s="232"/>
    </row>
    <row r="45" spans="1:9" ht="21">
      <c r="A45" s="248"/>
      <c r="B45" s="250"/>
      <c r="C45" s="251"/>
      <c r="D45" s="247" t="s">
        <v>763</v>
      </c>
      <c r="E45" s="252"/>
      <c r="F45" s="252"/>
      <c r="G45" s="254"/>
      <c r="H45" s="255"/>
      <c r="I45" s="256"/>
    </row>
    <row r="46" spans="1:9" ht="21">
      <c r="A46" s="278"/>
      <c r="B46" s="277"/>
      <c r="C46" s="276"/>
      <c r="D46" s="275" t="s">
        <v>797</v>
      </c>
      <c r="E46" s="274"/>
      <c r="F46" s="274"/>
      <c r="G46" s="272">
        <f>G47+G49+G51+G53+G61+G70</f>
        <v>259672620</v>
      </c>
      <c r="H46" s="271" t="s">
        <v>7</v>
      </c>
      <c r="I46" s="270"/>
    </row>
    <row r="47" spans="1:9" s="562" customFormat="1" ht="18.75">
      <c r="A47" s="144" t="s">
        <v>136</v>
      </c>
      <c r="B47" s="257" t="s">
        <v>85</v>
      </c>
      <c r="C47" s="102"/>
      <c r="D47" s="61" t="s">
        <v>50</v>
      </c>
      <c r="E47" s="100" t="s">
        <v>51</v>
      </c>
      <c r="F47" s="100" t="s">
        <v>349</v>
      </c>
      <c r="G47" s="103">
        <f>G48</f>
        <v>53391700</v>
      </c>
      <c r="H47" s="104" t="s">
        <v>7</v>
      </c>
      <c r="I47" s="105"/>
    </row>
    <row r="48" spans="1:9" s="562" customFormat="1" ht="37.5">
      <c r="A48" s="129" t="s">
        <v>136</v>
      </c>
      <c r="B48" s="259" t="s">
        <v>85</v>
      </c>
      <c r="C48" s="106" t="s">
        <v>772</v>
      </c>
      <c r="D48" s="56" t="s">
        <v>766</v>
      </c>
      <c r="E48" s="23" t="s">
        <v>51</v>
      </c>
      <c r="F48" s="23" t="s">
        <v>349</v>
      </c>
      <c r="G48" s="107">
        <v>53391700</v>
      </c>
      <c r="H48" s="108" t="s">
        <v>7</v>
      </c>
      <c r="I48" s="109" t="s">
        <v>650</v>
      </c>
    </row>
    <row r="49" spans="1:9" s="562" customFormat="1" ht="18.75">
      <c r="A49" s="127" t="s">
        <v>136</v>
      </c>
      <c r="B49" s="199" t="s">
        <v>85</v>
      </c>
      <c r="C49" s="22"/>
      <c r="D49" s="15" t="s">
        <v>50</v>
      </c>
      <c r="E49" s="96" t="s">
        <v>52</v>
      </c>
      <c r="F49" s="96" t="s">
        <v>171</v>
      </c>
      <c r="G49" s="110">
        <f>SUM(G50:G50)</f>
        <v>3767200</v>
      </c>
      <c r="H49" s="111" t="s">
        <v>7</v>
      </c>
      <c r="I49" s="112"/>
    </row>
    <row r="50" spans="1:9" s="562" customFormat="1" ht="37.5">
      <c r="A50" s="129" t="s">
        <v>136</v>
      </c>
      <c r="B50" s="259" t="s">
        <v>85</v>
      </c>
      <c r="C50" s="106" t="s">
        <v>772</v>
      </c>
      <c r="D50" s="56" t="s">
        <v>637</v>
      </c>
      <c r="E50" s="23" t="s">
        <v>52</v>
      </c>
      <c r="F50" s="23" t="s">
        <v>171</v>
      </c>
      <c r="G50" s="107">
        <f>3602800+164400</f>
        <v>3767200</v>
      </c>
      <c r="H50" s="108" t="s">
        <v>7</v>
      </c>
      <c r="I50" s="109" t="s">
        <v>650</v>
      </c>
    </row>
    <row r="51" spans="1:9" s="562" customFormat="1" ht="18.75">
      <c r="A51" s="127" t="s">
        <v>136</v>
      </c>
      <c r="B51" s="199" t="s">
        <v>85</v>
      </c>
      <c r="C51" s="22"/>
      <c r="D51" s="15" t="s">
        <v>50</v>
      </c>
      <c r="E51" s="96" t="s">
        <v>52</v>
      </c>
      <c r="F51" s="96" t="s">
        <v>350</v>
      </c>
      <c r="G51" s="110">
        <f>G52</f>
        <v>3201700</v>
      </c>
      <c r="H51" s="111" t="s">
        <v>7</v>
      </c>
      <c r="I51" s="112"/>
    </row>
    <row r="52" spans="1:9" s="562" customFormat="1" ht="37.5">
      <c r="A52" s="129" t="s">
        <v>136</v>
      </c>
      <c r="B52" s="259" t="s">
        <v>85</v>
      </c>
      <c r="C52" s="106" t="s">
        <v>772</v>
      </c>
      <c r="D52" s="114" t="s">
        <v>767</v>
      </c>
      <c r="E52" s="23" t="s">
        <v>52</v>
      </c>
      <c r="F52" s="23" t="s">
        <v>351</v>
      </c>
      <c r="G52" s="113">
        <v>3201700</v>
      </c>
      <c r="H52" s="108" t="s">
        <v>7</v>
      </c>
      <c r="I52" s="109" t="s">
        <v>650</v>
      </c>
    </row>
    <row r="53" spans="1:9" s="562" customFormat="1" ht="18.75">
      <c r="A53" s="127" t="s">
        <v>136</v>
      </c>
      <c r="B53" s="141" t="s">
        <v>85</v>
      </c>
      <c r="C53" s="77"/>
      <c r="D53" s="15" t="s">
        <v>50</v>
      </c>
      <c r="E53" s="16" t="s">
        <v>52</v>
      </c>
      <c r="F53" s="16" t="s">
        <v>350</v>
      </c>
      <c r="G53" s="7">
        <f>SUM(G54:G60)</f>
        <v>1201520</v>
      </c>
      <c r="H53" s="17" t="s">
        <v>7</v>
      </c>
      <c r="I53" s="75"/>
    </row>
    <row r="54" spans="1:9" ht="19.5">
      <c r="A54" s="291" t="s">
        <v>136</v>
      </c>
      <c r="B54" s="139" t="s">
        <v>85</v>
      </c>
      <c r="C54" s="219" t="s">
        <v>577</v>
      </c>
      <c r="D54" s="194" t="s">
        <v>587</v>
      </c>
      <c r="E54" s="115" t="s">
        <v>52</v>
      </c>
      <c r="F54" s="76" t="s">
        <v>171</v>
      </c>
      <c r="G54" s="116">
        <v>279820</v>
      </c>
      <c r="H54" s="117" t="s">
        <v>7</v>
      </c>
      <c r="I54" s="118" t="s">
        <v>651</v>
      </c>
    </row>
    <row r="55" spans="1:9" ht="19.5">
      <c r="A55" s="291" t="s">
        <v>136</v>
      </c>
      <c r="B55" s="139" t="s">
        <v>85</v>
      </c>
      <c r="C55" s="219" t="s">
        <v>578</v>
      </c>
      <c r="D55" s="194" t="s">
        <v>588</v>
      </c>
      <c r="E55" s="115" t="s">
        <v>52</v>
      </c>
      <c r="F55" s="76" t="s">
        <v>171</v>
      </c>
      <c r="G55" s="116">
        <v>10200</v>
      </c>
      <c r="H55" s="117" t="s">
        <v>7</v>
      </c>
      <c r="I55" s="118" t="s">
        <v>656</v>
      </c>
    </row>
    <row r="56" spans="1:9" ht="19.5">
      <c r="A56" s="291" t="s">
        <v>136</v>
      </c>
      <c r="B56" s="139" t="s">
        <v>85</v>
      </c>
      <c r="C56" s="219" t="s">
        <v>579</v>
      </c>
      <c r="D56" s="194" t="s">
        <v>589</v>
      </c>
      <c r="E56" s="115" t="s">
        <v>52</v>
      </c>
      <c r="F56" s="76" t="s">
        <v>171</v>
      </c>
      <c r="G56" s="560">
        <v>31500</v>
      </c>
      <c r="H56" s="117" t="s">
        <v>7</v>
      </c>
      <c r="I56" s="118" t="s">
        <v>656</v>
      </c>
    </row>
    <row r="57" spans="1:9" ht="39">
      <c r="A57" s="291" t="s">
        <v>136</v>
      </c>
      <c r="B57" s="139" t="s">
        <v>85</v>
      </c>
      <c r="C57" s="219" t="s">
        <v>580</v>
      </c>
      <c r="D57" s="194" t="s">
        <v>590</v>
      </c>
      <c r="E57" s="115" t="s">
        <v>52</v>
      </c>
      <c r="F57" s="76" t="s">
        <v>171</v>
      </c>
      <c r="G57" s="560">
        <v>80000</v>
      </c>
      <c r="H57" s="117" t="s">
        <v>7</v>
      </c>
      <c r="I57" s="118" t="s">
        <v>656</v>
      </c>
    </row>
    <row r="58" spans="1:9" ht="25.5" customHeight="1">
      <c r="A58" s="295" t="s">
        <v>136</v>
      </c>
      <c r="B58" s="167" t="s">
        <v>85</v>
      </c>
      <c r="C58" s="220" t="s">
        <v>581</v>
      </c>
      <c r="D58" s="261" t="s">
        <v>813</v>
      </c>
      <c r="E58" s="617" t="s">
        <v>52</v>
      </c>
      <c r="F58" s="618" t="s">
        <v>171</v>
      </c>
      <c r="G58" s="619">
        <v>150000</v>
      </c>
      <c r="H58" s="620" t="s">
        <v>7</v>
      </c>
      <c r="I58" s="621" t="s">
        <v>656</v>
      </c>
    </row>
    <row r="59" spans="1:9" ht="39">
      <c r="A59" s="461" t="s">
        <v>136</v>
      </c>
      <c r="B59" s="652" t="s">
        <v>85</v>
      </c>
      <c r="C59" s="396" t="s">
        <v>582</v>
      </c>
      <c r="D59" s="602" t="s">
        <v>591</v>
      </c>
      <c r="E59" s="653" t="s">
        <v>52</v>
      </c>
      <c r="F59" s="654" t="s">
        <v>171</v>
      </c>
      <c r="G59" s="655">
        <v>150000</v>
      </c>
      <c r="H59" s="656" t="s">
        <v>7</v>
      </c>
      <c r="I59" s="657" t="s">
        <v>656</v>
      </c>
    </row>
    <row r="60" spans="1:9" ht="19.5">
      <c r="A60" s="295" t="s">
        <v>136</v>
      </c>
      <c r="B60" s="167" t="s">
        <v>85</v>
      </c>
      <c r="C60" s="220" t="s">
        <v>583</v>
      </c>
      <c r="D60" s="261" t="s">
        <v>592</v>
      </c>
      <c r="E60" s="617"/>
      <c r="F60" s="618"/>
      <c r="G60" s="619">
        <v>500000</v>
      </c>
      <c r="H60" s="620" t="s">
        <v>7</v>
      </c>
      <c r="I60" s="621" t="s">
        <v>656</v>
      </c>
    </row>
    <row r="61" spans="1:9" s="562" customFormat="1" ht="18.75">
      <c r="A61" s="470" t="s">
        <v>136</v>
      </c>
      <c r="B61" s="102" t="s">
        <v>159</v>
      </c>
      <c r="C61" s="616"/>
      <c r="D61" s="614" t="s">
        <v>66</v>
      </c>
      <c r="E61" s="89" t="s">
        <v>59</v>
      </c>
      <c r="F61" s="89">
        <v>5911320</v>
      </c>
      <c r="G61" s="91">
        <f>G62+G64+G66+G68</f>
        <v>82836000</v>
      </c>
      <c r="H61" s="25" t="s">
        <v>7</v>
      </c>
      <c r="I61" s="121"/>
    </row>
    <row r="62" spans="1:9" s="562" customFormat="1" ht="19.5">
      <c r="A62" s="291" t="s">
        <v>136</v>
      </c>
      <c r="B62" s="106" t="s">
        <v>91</v>
      </c>
      <c r="C62" s="219" t="s">
        <v>779</v>
      </c>
      <c r="D62" s="194" t="s">
        <v>768</v>
      </c>
      <c r="E62" s="6" t="s">
        <v>59</v>
      </c>
      <c r="F62" s="16">
        <v>5911340</v>
      </c>
      <c r="G62" s="11">
        <v>3014400</v>
      </c>
      <c r="H62" s="49" t="s">
        <v>7</v>
      </c>
      <c r="I62" s="18" t="s">
        <v>651</v>
      </c>
    </row>
    <row r="63" spans="1:9" s="562" customFormat="1" ht="18.75">
      <c r="A63" s="293" t="s">
        <v>136</v>
      </c>
      <c r="B63" s="22"/>
      <c r="C63" s="191"/>
      <c r="D63" s="124" t="s">
        <v>538</v>
      </c>
      <c r="E63" s="16"/>
      <c r="F63" s="6"/>
      <c r="G63" s="7"/>
      <c r="H63" s="17"/>
      <c r="I63" s="75"/>
    </row>
    <row r="64" spans="1:9" s="562" customFormat="1" ht="19.5">
      <c r="A64" s="291" t="s">
        <v>136</v>
      </c>
      <c r="B64" s="106" t="s">
        <v>92</v>
      </c>
      <c r="C64" s="219" t="s">
        <v>780</v>
      </c>
      <c r="D64" s="194" t="s">
        <v>717</v>
      </c>
      <c r="E64" s="6" t="s">
        <v>59</v>
      </c>
      <c r="F64" s="16">
        <v>5911360</v>
      </c>
      <c r="G64" s="11">
        <v>3994300</v>
      </c>
      <c r="H64" s="49" t="s">
        <v>7</v>
      </c>
      <c r="I64" s="18" t="s">
        <v>651</v>
      </c>
    </row>
    <row r="65" spans="1:9" s="562" customFormat="1" ht="18.75">
      <c r="A65" s="293" t="s">
        <v>136</v>
      </c>
      <c r="B65" s="22"/>
      <c r="C65" s="191"/>
      <c r="D65" s="124" t="s">
        <v>539</v>
      </c>
      <c r="E65" s="16"/>
      <c r="F65" s="6"/>
      <c r="G65" s="7"/>
      <c r="H65" s="17"/>
      <c r="I65" s="75"/>
    </row>
    <row r="66" spans="1:9" s="562" customFormat="1" ht="19.5">
      <c r="A66" s="291" t="s">
        <v>136</v>
      </c>
      <c r="B66" s="106" t="s">
        <v>160</v>
      </c>
      <c r="C66" s="219" t="s">
        <v>781</v>
      </c>
      <c r="D66" s="194" t="s">
        <v>718</v>
      </c>
      <c r="E66" s="6" t="s">
        <v>59</v>
      </c>
      <c r="F66" s="16">
        <v>5911380</v>
      </c>
      <c r="G66" s="11">
        <v>48416800</v>
      </c>
      <c r="H66" s="49" t="s">
        <v>7</v>
      </c>
      <c r="I66" s="18" t="s">
        <v>651</v>
      </c>
    </row>
    <row r="67" spans="1:9" s="562" customFormat="1" ht="18.75">
      <c r="A67" s="293" t="s">
        <v>136</v>
      </c>
      <c r="B67" s="22"/>
      <c r="C67" s="191"/>
      <c r="D67" s="124" t="s">
        <v>540</v>
      </c>
      <c r="E67" s="16"/>
      <c r="F67" s="6"/>
      <c r="G67" s="7"/>
      <c r="H67" s="17"/>
      <c r="I67" s="75"/>
    </row>
    <row r="68" spans="1:9" s="562" customFormat="1" ht="19.5">
      <c r="A68" s="291" t="s">
        <v>136</v>
      </c>
      <c r="B68" s="259" t="s">
        <v>90</v>
      </c>
      <c r="C68" s="219" t="s">
        <v>782</v>
      </c>
      <c r="D68" s="194" t="s">
        <v>719</v>
      </c>
      <c r="E68" s="6" t="s">
        <v>59</v>
      </c>
      <c r="F68" s="16">
        <v>5911400</v>
      </c>
      <c r="G68" s="11">
        <v>27410500</v>
      </c>
      <c r="H68" s="49" t="s">
        <v>7</v>
      </c>
      <c r="I68" s="18" t="s">
        <v>651</v>
      </c>
    </row>
    <row r="69" spans="1:9" s="562" customFormat="1" ht="18.75">
      <c r="A69" s="293" t="s">
        <v>136</v>
      </c>
      <c r="B69" s="199"/>
      <c r="C69" s="191"/>
      <c r="D69" s="124" t="s">
        <v>541</v>
      </c>
      <c r="E69" s="16"/>
      <c r="F69" s="6"/>
      <c r="G69" s="7"/>
      <c r="H69" s="17"/>
      <c r="I69" s="75"/>
    </row>
    <row r="70" spans="1:9" s="562" customFormat="1" ht="18.75">
      <c r="A70" s="293" t="s">
        <v>136</v>
      </c>
      <c r="B70" s="340" t="s">
        <v>93</v>
      </c>
      <c r="C70" s="191"/>
      <c r="D70" s="15" t="s">
        <v>69</v>
      </c>
      <c r="E70" s="16" t="s">
        <v>11</v>
      </c>
      <c r="F70" s="6">
        <v>5911410</v>
      </c>
      <c r="G70" s="7">
        <f>G71</f>
        <v>115274500</v>
      </c>
      <c r="H70" s="17" t="s">
        <v>7</v>
      </c>
      <c r="I70" s="125"/>
    </row>
    <row r="71" spans="1:9" s="562" customFormat="1" ht="18.75">
      <c r="A71" s="291" t="s">
        <v>136</v>
      </c>
      <c r="B71" s="351" t="s">
        <v>93</v>
      </c>
      <c r="C71" s="193"/>
      <c r="D71" s="114" t="s">
        <v>830</v>
      </c>
      <c r="E71" s="6" t="s">
        <v>11</v>
      </c>
      <c r="F71" s="16">
        <v>5911410</v>
      </c>
      <c r="G71" s="11">
        <v>115274500</v>
      </c>
      <c r="H71" s="49" t="s">
        <v>7</v>
      </c>
      <c r="I71" s="126" t="s">
        <v>650</v>
      </c>
    </row>
    <row r="72" spans="1:9" ht="21">
      <c r="A72" s="247" t="s">
        <v>140</v>
      </c>
      <c r="B72" s="251" t="s">
        <v>8</v>
      </c>
      <c r="C72" s="451"/>
      <c r="D72" s="247" t="s">
        <v>6</v>
      </c>
      <c r="E72" s="452"/>
      <c r="F72" s="452"/>
      <c r="G72" s="453"/>
      <c r="H72" s="454"/>
      <c r="I72" s="455"/>
    </row>
    <row r="73" spans="1:9" ht="21">
      <c r="A73" s="451"/>
      <c r="B73" s="299"/>
      <c r="C73" s="456"/>
      <c r="D73" s="247" t="s">
        <v>764</v>
      </c>
      <c r="E73" s="452"/>
      <c r="F73" s="452"/>
      <c r="G73" s="453"/>
      <c r="H73" s="454"/>
      <c r="I73" s="458"/>
    </row>
    <row r="74" spans="1:9" ht="21">
      <c r="A74" s="509"/>
      <c r="B74" s="459"/>
      <c r="C74" s="309"/>
      <c r="D74" s="275" t="s">
        <v>817</v>
      </c>
      <c r="E74" s="313"/>
      <c r="F74" s="313"/>
      <c r="G74" s="314">
        <f>G75</f>
        <v>150000</v>
      </c>
      <c r="H74" s="315" t="s">
        <v>7</v>
      </c>
      <c r="I74" s="329"/>
    </row>
    <row r="75" spans="1:9" ht="37.5">
      <c r="A75" s="647" t="s">
        <v>140</v>
      </c>
      <c r="B75" s="550" t="s">
        <v>117</v>
      </c>
      <c r="C75" s="551"/>
      <c r="D75" s="63" t="s">
        <v>118</v>
      </c>
      <c r="E75" s="307" t="s">
        <v>11</v>
      </c>
      <c r="F75" s="64">
        <v>5911410</v>
      </c>
      <c r="G75" s="65">
        <f>G76</f>
        <v>150000</v>
      </c>
      <c r="H75" s="552"/>
      <c r="I75" s="553"/>
    </row>
    <row r="76" spans="1:9" ht="39">
      <c r="A76" s="546" t="s">
        <v>140</v>
      </c>
      <c r="B76" s="547" t="s">
        <v>117</v>
      </c>
      <c r="C76" s="443" t="s">
        <v>620</v>
      </c>
      <c r="D76" s="548" t="s">
        <v>621</v>
      </c>
      <c r="E76" s="445" t="s">
        <v>11</v>
      </c>
      <c r="F76" s="445">
        <v>5911410</v>
      </c>
      <c r="G76" s="179">
        <v>150000</v>
      </c>
      <c r="H76" s="447" t="s">
        <v>7</v>
      </c>
      <c r="I76" s="549" t="s">
        <v>119</v>
      </c>
    </row>
    <row r="77" spans="1:9" ht="18.75">
      <c r="A77" s="858"/>
      <c r="B77" s="858"/>
      <c r="C77" s="224"/>
      <c r="D77" s="29"/>
      <c r="E77" s="30"/>
      <c r="F77" s="30"/>
      <c r="G77" s="561"/>
      <c r="H77" s="31"/>
      <c r="I77" s="32"/>
    </row>
    <row r="78" spans="1:9" ht="21">
      <c r="A78" s="878" t="s">
        <v>759</v>
      </c>
      <c r="B78" s="878"/>
      <c r="C78" s="878"/>
      <c r="D78" s="29"/>
      <c r="E78" s="30"/>
      <c r="F78" s="30"/>
      <c r="G78" s="561"/>
      <c r="H78" s="31"/>
      <c r="I78" s="32"/>
    </row>
    <row r="79" spans="1:9" ht="23.25">
      <c r="A79" s="33">
        <v>5911210</v>
      </c>
      <c r="B79" s="246" t="s">
        <v>644</v>
      </c>
      <c r="C79" s="34" t="s">
        <v>640</v>
      </c>
      <c r="D79" s="35" t="s">
        <v>24</v>
      </c>
      <c r="E79" s="854" t="s">
        <v>25</v>
      </c>
      <c r="F79" s="854"/>
      <c r="G79" s="853">
        <f>G9+G46+G74</f>
        <v>482359970</v>
      </c>
      <c r="H79" s="853"/>
      <c r="I79" s="36" t="s">
        <v>7</v>
      </c>
    </row>
    <row r="80" spans="1:9" ht="18.75">
      <c r="A80" s="33">
        <v>5911220</v>
      </c>
      <c r="B80" s="246" t="s">
        <v>645</v>
      </c>
      <c r="C80" s="34" t="s">
        <v>641</v>
      </c>
      <c r="D80" s="35" t="s">
        <v>27</v>
      </c>
      <c r="E80" s="37"/>
      <c r="F80" s="37"/>
      <c r="G80" s="526"/>
      <c r="H80" s="39"/>
      <c r="I80" s="40"/>
    </row>
    <row r="81" spans="1:9" ht="18.75">
      <c r="A81" s="33">
        <v>5911230</v>
      </c>
      <c r="B81" s="246" t="s">
        <v>646</v>
      </c>
      <c r="C81" s="34" t="s">
        <v>642</v>
      </c>
      <c r="D81" s="35" t="s">
        <v>29</v>
      </c>
      <c r="E81" s="37"/>
      <c r="F81" s="37"/>
      <c r="G81" s="526"/>
      <c r="H81" s="39"/>
      <c r="I81" s="40"/>
    </row>
    <row r="82" spans="1:9" ht="18.75">
      <c r="A82" s="33">
        <v>5911240</v>
      </c>
      <c r="B82" s="246" t="s">
        <v>647</v>
      </c>
      <c r="C82" s="34" t="s">
        <v>643</v>
      </c>
      <c r="D82" s="35" t="s">
        <v>31</v>
      </c>
      <c r="E82" s="37"/>
      <c r="F82" s="37"/>
      <c r="G82" s="526"/>
      <c r="H82" s="39"/>
      <c r="I82" s="40"/>
    </row>
    <row r="83" spans="1:9" ht="18.75">
      <c r="A83" s="37"/>
      <c r="B83" s="34"/>
      <c r="C83" s="34" t="s">
        <v>648</v>
      </c>
      <c r="D83" s="35" t="s">
        <v>33</v>
      </c>
      <c r="E83" s="37"/>
      <c r="F83" s="37"/>
      <c r="G83" s="526"/>
      <c r="H83" s="39"/>
      <c r="I83" s="40"/>
    </row>
  </sheetData>
  <sheetProtection/>
  <mergeCells count="13">
    <mergeCell ref="I4:I6"/>
    <mergeCell ref="A1:I1"/>
    <mergeCell ref="A2:I2"/>
    <mergeCell ref="A4:A6"/>
    <mergeCell ref="B4:B6"/>
    <mergeCell ref="C4:C6"/>
    <mergeCell ref="D4:D6"/>
    <mergeCell ref="E4:E6"/>
    <mergeCell ref="G4:H6"/>
    <mergeCell ref="A78:C78"/>
    <mergeCell ref="A77:B77"/>
    <mergeCell ref="E79:F79"/>
    <mergeCell ref="G79:H7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8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30" max="8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0.8515625" style="0" customWidth="1"/>
    <col min="8" max="8" width="5.28125" style="0" customWidth="1"/>
    <col min="9" max="9" width="16.7109375" style="0" bestFit="1" customWidth="1"/>
  </cols>
  <sheetData>
    <row r="1" spans="1:11" ht="21.75" thickBot="1">
      <c r="A1" s="859" t="s">
        <v>829</v>
      </c>
      <c r="B1" s="860"/>
      <c r="C1" s="860"/>
      <c r="D1" s="860"/>
      <c r="E1" s="860"/>
      <c r="F1" s="860"/>
      <c r="G1" s="860"/>
      <c r="H1" s="860"/>
      <c r="I1" s="861"/>
      <c r="J1" s="554"/>
      <c r="K1" s="555"/>
    </row>
    <row r="2" spans="1:11" ht="21" customHeight="1">
      <c r="A2" s="862" t="s">
        <v>0</v>
      </c>
      <c r="B2" s="863"/>
      <c r="C2" s="863"/>
      <c r="D2" s="863"/>
      <c r="E2" s="863"/>
      <c r="F2" s="863"/>
      <c r="G2" s="863"/>
      <c r="H2" s="863"/>
      <c r="I2" s="864"/>
      <c r="J2" s="556"/>
      <c r="K2" s="556"/>
    </row>
    <row r="3" spans="1:9" ht="23.25">
      <c r="A3" s="1"/>
      <c r="B3" s="1"/>
      <c r="C3" s="157"/>
      <c r="D3" s="157"/>
      <c r="E3" s="158"/>
      <c r="F3" s="158"/>
      <c r="G3" s="557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2.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 customHeight="1">
      <c r="A7" s="248" t="s">
        <v>135</v>
      </c>
      <c r="B7" s="251" t="s">
        <v>48</v>
      </c>
      <c r="C7" s="251"/>
      <c r="D7" s="247" t="s">
        <v>47</v>
      </c>
      <c r="E7" s="252"/>
      <c r="F7" s="252"/>
      <c r="G7" s="254"/>
      <c r="H7" s="255"/>
      <c r="I7" s="256"/>
    </row>
    <row r="8" spans="1:9" ht="21">
      <c r="A8" s="248"/>
      <c r="B8" s="299"/>
      <c r="C8" s="251"/>
      <c r="D8" s="247" t="s">
        <v>757</v>
      </c>
      <c r="E8" s="252"/>
      <c r="F8" s="252"/>
      <c r="G8" s="254"/>
      <c r="H8" s="255"/>
      <c r="I8" s="256"/>
    </row>
    <row r="9" spans="1:9" ht="21">
      <c r="A9" s="278"/>
      <c r="B9" s="459"/>
      <c r="C9" s="276"/>
      <c r="D9" s="275" t="s">
        <v>791</v>
      </c>
      <c r="E9" s="274"/>
      <c r="F9" s="274"/>
      <c r="G9" s="272">
        <f>G10</f>
        <v>300000</v>
      </c>
      <c r="H9" s="271" t="s">
        <v>7</v>
      </c>
      <c r="I9" s="270"/>
    </row>
    <row r="10" spans="1:9" ht="18.75">
      <c r="A10" s="48" t="s">
        <v>135</v>
      </c>
      <c r="B10" s="48" t="s">
        <v>49</v>
      </c>
      <c r="C10" s="77"/>
      <c r="D10" s="15" t="s">
        <v>50</v>
      </c>
      <c r="E10" s="16" t="s">
        <v>52</v>
      </c>
      <c r="F10" s="16" t="s">
        <v>171</v>
      </c>
      <c r="G10" s="7">
        <f>SUM(G11:G16)</f>
        <v>300000</v>
      </c>
      <c r="H10" s="17" t="s">
        <v>7</v>
      </c>
      <c r="I10" s="75" t="s">
        <v>53</v>
      </c>
    </row>
    <row r="11" spans="1:9" ht="19.5">
      <c r="A11" s="48" t="s">
        <v>135</v>
      </c>
      <c r="B11" s="48" t="s">
        <v>49</v>
      </c>
      <c r="C11" s="219" t="s">
        <v>334</v>
      </c>
      <c r="D11" s="194" t="s">
        <v>340</v>
      </c>
      <c r="E11" s="6" t="s">
        <v>52</v>
      </c>
      <c r="F11" s="6" t="s">
        <v>171</v>
      </c>
      <c r="G11" s="82">
        <v>49500</v>
      </c>
      <c r="H11" s="49" t="s">
        <v>7</v>
      </c>
      <c r="I11" s="18" t="s">
        <v>53</v>
      </c>
    </row>
    <row r="12" spans="1:9" ht="21" customHeight="1">
      <c r="A12" s="48" t="s">
        <v>135</v>
      </c>
      <c r="B12" s="48" t="s">
        <v>49</v>
      </c>
      <c r="C12" s="219" t="s">
        <v>335</v>
      </c>
      <c r="D12" s="194" t="s">
        <v>341</v>
      </c>
      <c r="E12" s="6" t="s">
        <v>52</v>
      </c>
      <c r="F12" s="6" t="s">
        <v>171</v>
      </c>
      <c r="G12" s="82">
        <v>53900</v>
      </c>
      <c r="H12" s="49" t="s">
        <v>7</v>
      </c>
      <c r="I12" s="18" t="s">
        <v>53</v>
      </c>
    </row>
    <row r="13" spans="1:9" ht="19.5">
      <c r="A13" s="48" t="s">
        <v>135</v>
      </c>
      <c r="B13" s="48" t="s">
        <v>49</v>
      </c>
      <c r="C13" s="219" t="s">
        <v>336</v>
      </c>
      <c r="D13" s="194" t="s">
        <v>342</v>
      </c>
      <c r="E13" s="6" t="s">
        <v>52</v>
      </c>
      <c r="F13" s="6" t="s">
        <v>171</v>
      </c>
      <c r="G13" s="82">
        <v>42500</v>
      </c>
      <c r="H13" s="49" t="s">
        <v>7</v>
      </c>
      <c r="I13" s="18" t="s">
        <v>53</v>
      </c>
    </row>
    <row r="14" spans="1:9" ht="39">
      <c r="A14" s="48" t="s">
        <v>135</v>
      </c>
      <c r="B14" s="48" t="s">
        <v>49</v>
      </c>
      <c r="C14" s="219" t="s">
        <v>337</v>
      </c>
      <c r="D14" s="194" t="s">
        <v>343</v>
      </c>
      <c r="E14" s="6" t="s">
        <v>52</v>
      </c>
      <c r="F14" s="6" t="s">
        <v>171</v>
      </c>
      <c r="G14" s="82">
        <v>50900</v>
      </c>
      <c r="H14" s="49" t="s">
        <v>7</v>
      </c>
      <c r="I14" s="18" t="s">
        <v>53</v>
      </c>
    </row>
    <row r="15" spans="1:9" ht="19.5">
      <c r="A15" s="48" t="s">
        <v>135</v>
      </c>
      <c r="B15" s="48" t="s">
        <v>49</v>
      </c>
      <c r="C15" s="219" t="s">
        <v>338</v>
      </c>
      <c r="D15" s="194" t="s">
        <v>344</v>
      </c>
      <c r="E15" s="6" t="s">
        <v>52</v>
      </c>
      <c r="F15" s="6" t="s">
        <v>171</v>
      </c>
      <c r="G15" s="82">
        <v>57200</v>
      </c>
      <c r="H15" s="49" t="s">
        <v>7</v>
      </c>
      <c r="I15" s="18" t="s">
        <v>53</v>
      </c>
    </row>
    <row r="16" spans="1:9" ht="19.5">
      <c r="A16" s="48" t="s">
        <v>135</v>
      </c>
      <c r="B16" s="48" t="s">
        <v>49</v>
      </c>
      <c r="C16" s="219" t="s">
        <v>339</v>
      </c>
      <c r="D16" s="194" t="s">
        <v>345</v>
      </c>
      <c r="E16" s="6" t="s">
        <v>52</v>
      </c>
      <c r="F16" s="6" t="s">
        <v>171</v>
      </c>
      <c r="G16" s="81">
        <v>46000</v>
      </c>
      <c r="H16" s="49" t="s">
        <v>7</v>
      </c>
      <c r="I16" s="18" t="s">
        <v>53</v>
      </c>
    </row>
    <row r="17" spans="1:9" ht="21">
      <c r="A17" s="366" t="s">
        <v>136</v>
      </c>
      <c r="B17" s="226" t="s">
        <v>84</v>
      </c>
      <c r="C17" s="226"/>
      <c r="D17" s="227" t="s">
        <v>6</v>
      </c>
      <c r="E17" s="229"/>
      <c r="F17" s="229"/>
      <c r="G17" s="230"/>
      <c r="H17" s="231"/>
      <c r="I17" s="232"/>
    </row>
    <row r="18" spans="1:9" ht="21">
      <c r="A18" s="248"/>
      <c r="B18" s="250"/>
      <c r="C18" s="251"/>
      <c r="D18" s="247" t="s">
        <v>745</v>
      </c>
      <c r="E18" s="252"/>
      <c r="F18" s="252"/>
      <c r="G18" s="254"/>
      <c r="H18" s="255"/>
      <c r="I18" s="256"/>
    </row>
    <row r="19" spans="1:9" ht="21">
      <c r="A19" s="278"/>
      <c r="B19" s="277"/>
      <c r="C19" s="276"/>
      <c r="D19" s="275" t="s">
        <v>792</v>
      </c>
      <c r="E19" s="274"/>
      <c r="F19" s="274"/>
      <c r="G19" s="272">
        <f>G20+G24</f>
        <v>650000</v>
      </c>
      <c r="H19" s="271" t="s">
        <v>7</v>
      </c>
      <c r="I19" s="270"/>
    </row>
    <row r="20" spans="1:9" ht="18.75">
      <c r="A20" s="127" t="s">
        <v>136</v>
      </c>
      <c r="B20" s="141" t="s">
        <v>85</v>
      </c>
      <c r="C20" s="22"/>
      <c r="D20" s="15" t="s">
        <v>50</v>
      </c>
      <c r="E20" s="96" t="s">
        <v>52</v>
      </c>
      <c r="F20" s="96" t="s">
        <v>350</v>
      </c>
      <c r="G20" s="110">
        <f>SUM(G21:G23)</f>
        <v>350000</v>
      </c>
      <c r="H20" s="111" t="s">
        <v>7</v>
      </c>
      <c r="I20" s="112"/>
    </row>
    <row r="21" spans="1:9" ht="39">
      <c r="A21" s="291" t="s">
        <v>136</v>
      </c>
      <c r="B21" s="139" t="s">
        <v>85</v>
      </c>
      <c r="C21" s="219" t="s">
        <v>584</v>
      </c>
      <c r="D21" s="194" t="s">
        <v>701</v>
      </c>
      <c r="E21" s="6" t="s">
        <v>52</v>
      </c>
      <c r="F21" s="76" t="s">
        <v>171</v>
      </c>
      <c r="G21" s="82">
        <v>63940</v>
      </c>
      <c r="H21" s="49" t="s">
        <v>7</v>
      </c>
      <c r="I21" s="18" t="s">
        <v>53</v>
      </c>
    </row>
    <row r="22" spans="1:9" ht="39">
      <c r="A22" s="291" t="s">
        <v>136</v>
      </c>
      <c r="B22" s="139" t="s">
        <v>85</v>
      </c>
      <c r="C22" s="219" t="s">
        <v>585</v>
      </c>
      <c r="D22" s="194" t="s">
        <v>702</v>
      </c>
      <c r="E22" s="6" t="s">
        <v>52</v>
      </c>
      <c r="F22" s="76" t="s">
        <v>171</v>
      </c>
      <c r="G22" s="82">
        <v>236060</v>
      </c>
      <c r="H22" s="49" t="s">
        <v>7</v>
      </c>
      <c r="I22" s="18" t="s">
        <v>53</v>
      </c>
    </row>
    <row r="23" spans="1:9" ht="19.5">
      <c r="A23" s="291" t="s">
        <v>136</v>
      </c>
      <c r="B23" s="139" t="s">
        <v>85</v>
      </c>
      <c r="C23" s="219" t="s">
        <v>586</v>
      </c>
      <c r="D23" s="194" t="s">
        <v>703</v>
      </c>
      <c r="E23" s="6" t="s">
        <v>52</v>
      </c>
      <c r="F23" s="76" t="s">
        <v>171</v>
      </c>
      <c r="G23" s="82">
        <v>50000</v>
      </c>
      <c r="H23" s="49" t="s">
        <v>7</v>
      </c>
      <c r="I23" s="18" t="s">
        <v>53</v>
      </c>
    </row>
    <row r="24" spans="1:9" ht="18.75">
      <c r="A24" s="291" t="s">
        <v>136</v>
      </c>
      <c r="B24" s="141" t="s">
        <v>105</v>
      </c>
      <c r="C24" s="191"/>
      <c r="D24" s="15" t="s">
        <v>76</v>
      </c>
      <c r="E24" s="16" t="s">
        <v>19</v>
      </c>
      <c r="F24" s="10">
        <v>5911500</v>
      </c>
      <c r="G24" s="7">
        <f>SUM(G25:G27)</f>
        <v>300000</v>
      </c>
      <c r="H24" s="17" t="s">
        <v>7</v>
      </c>
      <c r="I24" s="75"/>
    </row>
    <row r="25" spans="1:9" ht="21" customHeight="1">
      <c r="A25" s="291" t="s">
        <v>136</v>
      </c>
      <c r="B25" s="139" t="s">
        <v>105</v>
      </c>
      <c r="C25" s="219" t="s">
        <v>557</v>
      </c>
      <c r="D25" s="194" t="s">
        <v>704</v>
      </c>
      <c r="E25" s="6" t="s">
        <v>19</v>
      </c>
      <c r="F25" s="10">
        <v>5911500</v>
      </c>
      <c r="G25" s="80">
        <v>227520</v>
      </c>
      <c r="H25" s="49" t="s">
        <v>7</v>
      </c>
      <c r="I25" s="135" t="s">
        <v>53</v>
      </c>
    </row>
    <row r="26" spans="1:9" ht="19.5">
      <c r="A26" s="291" t="s">
        <v>136</v>
      </c>
      <c r="B26" s="139" t="s">
        <v>105</v>
      </c>
      <c r="C26" s="219" t="s">
        <v>558</v>
      </c>
      <c r="D26" s="194" t="s">
        <v>705</v>
      </c>
      <c r="E26" s="6" t="s">
        <v>19</v>
      </c>
      <c r="F26" s="10">
        <v>5911500</v>
      </c>
      <c r="G26" s="82">
        <v>50900</v>
      </c>
      <c r="H26" s="49" t="s">
        <v>7</v>
      </c>
      <c r="I26" s="135" t="s">
        <v>53</v>
      </c>
    </row>
    <row r="27" spans="1:9" ht="19.5">
      <c r="A27" s="295" t="s">
        <v>136</v>
      </c>
      <c r="B27" s="167" t="s">
        <v>105</v>
      </c>
      <c r="C27" s="220" t="s">
        <v>559</v>
      </c>
      <c r="D27" s="261" t="s">
        <v>706</v>
      </c>
      <c r="E27" s="83" t="s">
        <v>19</v>
      </c>
      <c r="F27" s="27">
        <v>5911500</v>
      </c>
      <c r="G27" s="269">
        <v>21580</v>
      </c>
      <c r="H27" s="87" t="s">
        <v>7</v>
      </c>
      <c r="I27" s="564" t="s">
        <v>53</v>
      </c>
    </row>
    <row r="28" spans="1:9" ht="18.75">
      <c r="A28" s="858" t="s">
        <v>759</v>
      </c>
      <c r="B28" s="858"/>
      <c r="C28" s="858"/>
      <c r="D28" s="29"/>
      <c r="E28" s="30"/>
      <c r="F28" s="30"/>
      <c r="G28" s="155"/>
      <c r="H28" s="31"/>
      <c r="I28" s="32"/>
    </row>
    <row r="29" spans="1:9" ht="23.25">
      <c r="A29" s="33">
        <v>5911210</v>
      </c>
      <c r="B29" s="246" t="s">
        <v>644</v>
      </c>
      <c r="C29" s="34" t="s">
        <v>640</v>
      </c>
      <c r="D29" s="35" t="s">
        <v>24</v>
      </c>
      <c r="E29" s="854" t="s">
        <v>25</v>
      </c>
      <c r="F29" s="854"/>
      <c r="G29" s="853">
        <f>G9+G19</f>
        <v>950000</v>
      </c>
      <c r="H29" s="853"/>
      <c r="I29" s="36" t="s">
        <v>7</v>
      </c>
    </row>
    <row r="30" spans="1:9" ht="18.75">
      <c r="A30" s="33">
        <v>5911220</v>
      </c>
      <c r="B30" s="246" t="s">
        <v>645</v>
      </c>
      <c r="C30" s="34" t="s">
        <v>641</v>
      </c>
      <c r="D30" s="35" t="s">
        <v>27</v>
      </c>
      <c r="E30" s="37"/>
      <c r="F30" s="37"/>
      <c r="G30" s="38"/>
      <c r="H30" s="39"/>
      <c r="I30" s="40"/>
    </row>
    <row r="31" spans="1:9" ht="18.75">
      <c r="A31" s="33">
        <v>5911230</v>
      </c>
      <c r="B31" s="246" t="s">
        <v>646</v>
      </c>
      <c r="C31" s="34" t="s">
        <v>642</v>
      </c>
      <c r="D31" s="35" t="s">
        <v>29</v>
      </c>
      <c r="E31" s="37"/>
      <c r="F31" s="37"/>
      <c r="G31" s="38"/>
      <c r="H31" s="39"/>
      <c r="I31" s="40"/>
    </row>
    <row r="32" spans="1:9" ht="18.75">
      <c r="A32" s="33">
        <v>5911240</v>
      </c>
      <c r="B32" s="246" t="s">
        <v>647</v>
      </c>
      <c r="C32" s="34" t="s">
        <v>643</v>
      </c>
      <c r="D32" s="35" t="s">
        <v>31</v>
      </c>
      <c r="E32" s="37"/>
      <c r="F32" s="37"/>
      <c r="G32" s="38"/>
      <c r="H32" s="39"/>
      <c r="I32" s="40"/>
    </row>
    <row r="33" spans="1:9" ht="18.75">
      <c r="A33" s="37"/>
      <c r="B33" s="34"/>
      <c r="C33" s="34" t="s">
        <v>648</v>
      </c>
      <c r="D33" s="35" t="s">
        <v>33</v>
      </c>
      <c r="E33" s="37"/>
      <c r="F33" s="37"/>
      <c r="G33" s="38"/>
      <c r="H33" s="39"/>
      <c r="I33" s="40"/>
    </row>
    <row r="166" ht="21" customHeight="1"/>
    <row r="346" ht="21" customHeight="1"/>
    <row r="364" ht="18.75" customHeight="1"/>
    <row r="372" ht="18.75" customHeight="1"/>
    <row r="378" ht="18.75" customHeight="1"/>
    <row r="393" ht="18.75" customHeight="1"/>
    <row r="394" ht="23.25" customHeight="1"/>
  </sheetData>
  <sheetProtection/>
  <mergeCells count="12">
    <mergeCell ref="E4:E6"/>
    <mergeCell ref="G4:H6"/>
    <mergeCell ref="E29:F29"/>
    <mergeCell ref="G29:H29"/>
    <mergeCell ref="I4:I6"/>
    <mergeCell ref="A28:C28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0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1.57421875" style="0" customWidth="1"/>
    <col min="8" max="8" width="6.00390625" style="0" customWidth="1"/>
    <col min="9" max="9" width="17.28125" style="0" customWidth="1"/>
  </cols>
  <sheetData>
    <row r="1" spans="1:11" ht="21.75" thickBot="1">
      <c r="A1" s="859" t="s">
        <v>851</v>
      </c>
      <c r="B1" s="860"/>
      <c r="C1" s="860"/>
      <c r="D1" s="860"/>
      <c r="E1" s="860"/>
      <c r="F1" s="860"/>
      <c r="G1" s="860"/>
      <c r="H1" s="860"/>
      <c r="I1" s="861"/>
      <c r="J1" s="554"/>
      <c r="K1" s="555"/>
    </row>
    <row r="2" spans="1:11" ht="21" customHeight="1">
      <c r="A2" s="862" t="s">
        <v>0</v>
      </c>
      <c r="B2" s="863"/>
      <c r="C2" s="863"/>
      <c r="D2" s="863"/>
      <c r="E2" s="863"/>
      <c r="F2" s="863"/>
      <c r="G2" s="863"/>
      <c r="H2" s="863"/>
      <c r="I2" s="86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19.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169"/>
      <c r="B7" s="42" t="s">
        <v>48</v>
      </c>
      <c r="C7" s="42"/>
      <c r="D7" s="43" t="s">
        <v>47</v>
      </c>
      <c r="E7" s="44"/>
      <c r="F7" s="44"/>
      <c r="G7" s="45">
        <f>G10</f>
        <v>300000</v>
      </c>
      <c r="H7" s="46" t="s">
        <v>7</v>
      </c>
      <c r="I7" s="47"/>
    </row>
    <row r="8" spans="1:9" ht="19.5" customHeight="1">
      <c r="A8" s="169" t="s">
        <v>135</v>
      </c>
      <c r="B8" s="41"/>
      <c r="C8" s="42"/>
      <c r="D8" s="43" t="s">
        <v>757</v>
      </c>
      <c r="E8" s="44"/>
      <c r="F8" s="44"/>
      <c r="G8" s="45"/>
      <c r="H8" s="46"/>
      <c r="I8" s="47"/>
    </row>
    <row r="9" spans="1:9" ht="19.5" customHeight="1">
      <c r="A9" s="407"/>
      <c r="B9" s="408"/>
      <c r="C9" s="565"/>
      <c r="D9" s="410" t="s">
        <v>791</v>
      </c>
      <c r="E9" s="411"/>
      <c r="F9" s="411"/>
      <c r="G9" s="412"/>
      <c r="H9" s="413"/>
      <c r="I9" s="414"/>
    </row>
    <row r="10" spans="1:9" ht="19.5" customHeight="1">
      <c r="A10" s="48" t="s">
        <v>135</v>
      </c>
      <c r="B10" s="77" t="s">
        <v>49</v>
      </c>
      <c r="C10" s="94"/>
      <c r="D10" s="15" t="s">
        <v>50</v>
      </c>
      <c r="E10" s="16" t="s">
        <v>52</v>
      </c>
      <c r="F10" s="6" t="s">
        <v>171</v>
      </c>
      <c r="G10" s="7">
        <f>G11</f>
        <v>300000</v>
      </c>
      <c r="H10" s="17" t="s">
        <v>7</v>
      </c>
      <c r="I10" s="75"/>
    </row>
    <row r="11" spans="1:9" ht="19.5" customHeight="1">
      <c r="A11" s="323" t="s">
        <v>135</v>
      </c>
      <c r="B11" s="323" t="s">
        <v>49</v>
      </c>
      <c r="C11" s="220" t="s">
        <v>346</v>
      </c>
      <c r="D11" s="261" t="s">
        <v>347</v>
      </c>
      <c r="E11" s="83" t="s">
        <v>52</v>
      </c>
      <c r="F11" s="83" t="s">
        <v>171</v>
      </c>
      <c r="G11" s="566">
        <v>300000</v>
      </c>
      <c r="H11" s="567" t="s">
        <v>7</v>
      </c>
      <c r="I11" s="88" t="s">
        <v>89</v>
      </c>
    </row>
    <row r="12" spans="1:9" ht="18.75">
      <c r="A12" s="660" t="s">
        <v>136</v>
      </c>
      <c r="B12" s="449" t="s">
        <v>84</v>
      </c>
      <c r="C12" s="449"/>
      <c r="D12" s="512" t="s">
        <v>6</v>
      </c>
      <c r="E12" s="335"/>
      <c r="F12" s="335"/>
      <c r="G12" s="336"/>
      <c r="H12" s="337"/>
      <c r="I12" s="661"/>
    </row>
    <row r="13" spans="1:9" ht="18.75">
      <c r="A13" s="575"/>
      <c r="B13" s="250"/>
      <c r="C13" s="451"/>
      <c r="D13" s="457" t="s">
        <v>745</v>
      </c>
      <c r="E13" s="452"/>
      <c r="F13" s="452"/>
      <c r="G13" s="453"/>
      <c r="H13" s="454"/>
      <c r="I13" s="662"/>
    </row>
    <row r="14" spans="1:9" ht="18.75">
      <c r="A14" s="575"/>
      <c r="B14" s="250"/>
      <c r="C14" s="451"/>
      <c r="D14" s="457" t="s">
        <v>738</v>
      </c>
      <c r="E14" s="452"/>
      <c r="F14" s="452"/>
      <c r="G14" s="453">
        <f>G15+G17+G30+G32+G44+G81+G87+G139+G150+G159+G161+G164+G166+G168+G174+G185+G197+G216+G203+G176+G170</f>
        <v>150000</v>
      </c>
      <c r="H14" s="454" t="s">
        <v>7</v>
      </c>
      <c r="I14" s="662"/>
    </row>
    <row r="15" spans="1:9" ht="18.75">
      <c r="A15" s="129" t="s">
        <v>137</v>
      </c>
      <c r="B15" s="259" t="s">
        <v>85</v>
      </c>
      <c r="C15" s="94"/>
      <c r="D15" s="15" t="s">
        <v>50</v>
      </c>
      <c r="E15" s="16" t="s">
        <v>52</v>
      </c>
      <c r="F15" s="6" t="s">
        <v>171</v>
      </c>
      <c r="G15" s="7">
        <f>G16</f>
        <v>150000</v>
      </c>
      <c r="H15" s="17" t="s">
        <v>7</v>
      </c>
      <c r="I15" s="75"/>
    </row>
    <row r="16" spans="1:9" ht="26.25" customHeight="1">
      <c r="A16" s="129" t="s">
        <v>137</v>
      </c>
      <c r="B16" s="259" t="s">
        <v>85</v>
      </c>
      <c r="C16" s="106" t="s">
        <v>842</v>
      </c>
      <c r="D16" s="56" t="s">
        <v>843</v>
      </c>
      <c r="E16" s="23" t="s">
        <v>52</v>
      </c>
      <c r="F16" s="23" t="s">
        <v>171</v>
      </c>
      <c r="G16" s="11">
        <v>150000</v>
      </c>
      <c r="H16" s="108" t="s">
        <v>7</v>
      </c>
      <c r="I16" s="109" t="s">
        <v>89</v>
      </c>
    </row>
    <row r="17" spans="1:9" ht="18.75">
      <c r="A17" s="858"/>
      <c r="B17" s="858"/>
      <c r="C17" s="224"/>
      <c r="D17" s="29"/>
      <c r="E17" s="30"/>
      <c r="F17" s="30"/>
      <c r="G17" s="155"/>
      <c r="H17" s="31"/>
      <c r="I17" s="32"/>
    </row>
    <row r="18" spans="1:9" ht="18.75">
      <c r="A18" s="575" t="s">
        <v>141</v>
      </c>
      <c r="B18" s="456" t="s">
        <v>816</v>
      </c>
      <c r="C18" s="451"/>
      <c r="D18" s="457" t="s">
        <v>129</v>
      </c>
      <c r="E18" s="452"/>
      <c r="F18" s="452"/>
      <c r="G18" s="453"/>
      <c r="H18" s="454"/>
      <c r="I18" s="455"/>
    </row>
    <row r="19" spans="1:9" ht="18.75">
      <c r="A19" s="575"/>
      <c r="B19" s="537"/>
      <c r="C19" s="577"/>
      <c r="D19" s="457" t="s">
        <v>818</v>
      </c>
      <c r="E19" s="452"/>
      <c r="F19" s="578"/>
      <c r="G19" s="579"/>
      <c r="H19" s="540"/>
      <c r="I19" s="534"/>
    </row>
    <row r="20" spans="1:9" ht="18.75">
      <c r="A20" s="575"/>
      <c r="B20" s="537"/>
      <c r="C20" s="577"/>
      <c r="D20" s="457" t="s">
        <v>819</v>
      </c>
      <c r="E20" s="452" t="s">
        <v>11</v>
      </c>
      <c r="F20" s="578">
        <v>5911410</v>
      </c>
      <c r="G20" s="579">
        <f>SUM(G21:G22)</f>
        <v>173000</v>
      </c>
      <c r="H20" s="540" t="s">
        <v>7</v>
      </c>
      <c r="I20" s="534"/>
    </row>
    <row r="21" spans="1:9" s="714" customFormat="1" ht="18.75">
      <c r="A21" s="291" t="s">
        <v>141</v>
      </c>
      <c r="B21" s="705" t="s">
        <v>22</v>
      </c>
      <c r="C21" s="115" t="s">
        <v>840</v>
      </c>
      <c r="D21" s="114" t="s">
        <v>849</v>
      </c>
      <c r="E21" s="131" t="s">
        <v>11</v>
      </c>
      <c r="F21" s="131">
        <v>5911410</v>
      </c>
      <c r="G21" s="713">
        <v>120000</v>
      </c>
      <c r="H21" s="132" t="s">
        <v>7</v>
      </c>
      <c r="I21" s="118" t="s">
        <v>89</v>
      </c>
    </row>
    <row r="22" spans="1:9" s="714" customFormat="1" ht="18.75">
      <c r="A22" s="462" t="s">
        <v>141</v>
      </c>
      <c r="B22" s="715" t="s">
        <v>22</v>
      </c>
      <c r="C22" s="716" t="s">
        <v>848</v>
      </c>
      <c r="D22" s="717" t="s">
        <v>850</v>
      </c>
      <c r="E22" s="718" t="s">
        <v>11</v>
      </c>
      <c r="F22" s="718">
        <v>5911410</v>
      </c>
      <c r="G22" s="719">
        <v>53000</v>
      </c>
      <c r="H22" s="720" t="s">
        <v>7</v>
      </c>
      <c r="I22" s="721" t="s">
        <v>89</v>
      </c>
    </row>
    <row r="23" spans="1:9" ht="18.75">
      <c r="A23" s="722"/>
      <c r="B23" s="723"/>
      <c r="C23" s="724"/>
      <c r="D23" s="725"/>
      <c r="E23" s="724"/>
      <c r="F23" s="30"/>
      <c r="G23" s="726"/>
      <c r="H23" s="727"/>
      <c r="I23" s="725"/>
    </row>
    <row r="24" spans="1:9" ht="18.75">
      <c r="A24" s="722"/>
      <c r="B24" s="723"/>
      <c r="C24" s="724"/>
      <c r="D24" s="725"/>
      <c r="E24" s="724"/>
      <c r="F24" s="30"/>
      <c r="G24" s="726"/>
      <c r="H24" s="727"/>
      <c r="I24" s="725"/>
    </row>
    <row r="25" spans="1:9" ht="18.75">
      <c r="A25" s="722"/>
      <c r="B25" s="723"/>
      <c r="C25" s="724"/>
      <c r="D25" s="725"/>
      <c r="E25" s="724"/>
      <c r="F25" s="30"/>
      <c r="G25" s="726"/>
      <c r="H25" s="727"/>
      <c r="I25" s="725"/>
    </row>
    <row r="26" spans="1:9" ht="18.75">
      <c r="A26" s="722"/>
      <c r="B26" s="723"/>
      <c r="C26" s="724"/>
      <c r="D26" s="725"/>
      <c r="E26" s="724"/>
      <c r="F26" s="30"/>
      <c r="G26" s="726"/>
      <c r="H26" s="727"/>
      <c r="I26" s="725"/>
    </row>
    <row r="27" spans="1:9" ht="18.75">
      <c r="A27" s="858" t="s">
        <v>759</v>
      </c>
      <c r="B27" s="858"/>
      <c r="C27" s="858"/>
      <c r="D27" s="29"/>
      <c r="E27" s="30"/>
      <c r="F27" s="30"/>
      <c r="G27" s="155"/>
      <c r="H27" s="31"/>
      <c r="I27" s="32"/>
    </row>
    <row r="28" spans="1:9" ht="23.25">
      <c r="A28" s="33">
        <v>5911210</v>
      </c>
      <c r="B28" s="246" t="s">
        <v>644</v>
      </c>
      <c r="C28" s="34" t="s">
        <v>640</v>
      </c>
      <c r="D28" s="35" t="s">
        <v>24</v>
      </c>
      <c r="E28" s="854" t="s">
        <v>25</v>
      </c>
      <c r="F28" s="854"/>
      <c r="G28" s="853">
        <f>G7+G14+G20</f>
        <v>623000</v>
      </c>
      <c r="H28" s="853"/>
      <c r="I28" s="36" t="s">
        <v>7</v>
      </c>
    </row>
    <row r="29" spans="1:9" ht="18.75">
      <c r="A29" s="33">
        <v>5911220</v>
      </c>
      <c r="B29" s="246" t="s">
        <v>645</v>
      </c>
      <c r="C29" s="34" t="s">
        <v>641</v>
      </c>
      <c r="D29" s="35" t="s">
        <v>27</v>
      </c>
      <c r="E29" s="37"/>
      <c r="F29" s="37"/>
      <c r="G29" s="38"/>
      <c r="H29" s="39"/>
      <c r="I29" s="40"/>
    </row>
    <row r="30" spans="1:9" ht="18.75">
      <c r="A30" s="33">
        <v>5911230</v>
      </c>
      <c r="B30" s="246" t="s">
        <v>646</v>
      </c>
      <c r="C30" s="34" t="s">
        <v>642</v>
      </c>
      <c r="D30" s="35" t="s">
        <v>29</v>
      </c>
      <c r="E30" s="37"/>
      <c r="F30" s="37"/>
      <c r="G30" s="38"/>
      <c r="H30" s="39"/>
      <c r="I30" s="40"/>
    </row>
    <row r="31" spans="1:9" ht="18.75">
      <c r="A31" s="33">
        <v>5911240</v>
      </c>
      <c r="B31" s="246" t="s">
        <v>647</v>
      </c>
      <c r="C31" s="34" t="s">
        <v>643</v>
      </c>
      <c r="D31" s="35" t="s">
        <v>31</v>
      </c>
      <c r="E31" s="37"/>
      <c r="F31" s="37"/>
      <c r="G31" s="38"/>
      <c r="H31" s="39"/>
      <c r="I31" s="40"/>
    </row>
    <row r="32" spans="1:9" ht="18.75">
      <c r="A32" s="37"/>
      <c r="B32" s="34"/>
      <c r="C32" s="34" t="s">
        <v>648</v>
      </c>
      <c r="D32" s="35" t="s">
        <v>33</v>
      </c>
      <c r="E32" s="37"/>
      <c r="F32" s="37"/>
      <c r="G32" s="38"/>
      <c r="H32" s="39"/>
      <c r="I32" s="40"/>
    </row>
  </sheetData>
  <sheetProtection/>
  <mergeCells count="13">
    <mergeCell ref="G28:H28"/>
    <mergeCell ref="A17:B17"/>
    <mergeCell ref="E28:F28"/>
    <mergeCell ref="I4:I6"/>
    <mergeCell ref="A27:C27"/>
    <mergeCell ref="A1:I1"/>
    <mergeCell ref="A2:I2"/>
    <mergeCell ref="A4:A6"/>
    <mergeCell ref="B4:B6"/>
    <mergeCell ref="C4:C6"/>
    <mergeCell ref="D4:D6"/>
    <mergeCell ref="E4:E6"/>
    <mergeCell ref="G4:H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85" zoomScaleSheetLayoutView="85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3.140625" style="0" customWidth="1"/>
    <col min="6" max="6" width="14.00390625" style="0" customWidth="1"/>
    <col min="7" max="7" width="13.28125" style="0" bestFit="1" customWidth="1"/>
    <col min="8" max="8" width="6.421875" style="0" customWidth="1"/>
    <col min="9" max="9" width="19.28125" style="0" customWidth="1"/>
  </cols>
  <sheetData>
    <row r="1" spans="1:11" ht="21.75" thickBot="1">
      <c r="A1" s="859" t="s">
        <v>828</v>
      </c>
      <c r="B1" s="860"/>
      <c r="C1" s="860"/>
      <c r="D1" s="860"/>
      <c r="E1" s="860"/>
      <c r="F1" s="860"/>
      <c r="G1" s="860"/>
      <c r="H1" s="860"/>
      <c r="I1" s="861"/>
      <c r="J1" s="554"/>
      <c r="K1" s="555"/>
    </row>
    <row r="2" spans="1:11" ht="21" customHeight="1">
      <c r="A2" s="862" t="s">
        <v>0</v>
      </c>
      <c r="B2" s="863"/>
      <c r="C2" s="863"/>
      <c r="D2" s="863"/>
      <c r="E2" s="863"/>
      <c r="F2" s="863"/>
      <c r="G2" s="863"/>
      <c r="H2" s="863"/>
      <c r="I2" s="86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43.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0.2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169" t="s">
        <v>145</v>
      </c>
      <c r="B7" s="42" t="s">
        <v>40</v>
      </c>
      <c r="C7" s="42"/>
      <c r="D7" s="43" t="s">
        <v>39</v>
      </c>
      <c r="E7" s="44"/>
      <c r="F7" s="44"/>
      <c r="G7" s="45"/>
      <c r="H7" s="46"/>
      <c r="I7" s="163"/>
    </row>
    <row r="8" spans="1:9" ht="21">
      <c r="A8" s="169"/>
      <c r="B8" s="41"/>
      <c r="C8" s="42"/>
      <c r="D8" s="171" t="s">
        <v>793</v>
      </c>
      <c r="E8" s="172"/>
      <c r="F8" s="172"/>
      <c r="G8" s="173"/>
      <c r="H8" s="174"/>
      <c r="I8" s="175"/>
    </row>
    <row r="9" spans="1:9" ht="42">
      <c r="A9" s="169"/>
      <c r="B9" s="41"/>
      <c r="C9" s="42"/>
      <c r="D9" s="171" t="s">
        <v>825</v>
      </c>
      <c r="E9" s="172"/>
      <c r="F9" s="172"/>
      <c r="G9" s="173">
        <f>G10</f>
        <v>589000</v>
      </c>
      <c r="H9" s="174" t="s">
        <v>7</v>
      </c>
      <c r="I9" s="175"/>
    </row>
    <row r="10" spans="1:9" ht="25.5" customHeight="1">
      <c r="A10" s="622" t="s">
        <v>145</v>
      </c>
      <c r="B10" s="90" t="s">
        <v>40</v>
      </c>
      <c r="C10" s="90" t="s">
        <v>169</v>
      </c>
      <c r="D10" s="623" t="s">
        <v>803</v>
      </c>
      <c r="E10" s="624" t="s">
        <v>11</v>
      </c>
      <c r="F10" s="624">
        <v>5911410</v>
      </c>
      <c r="G10" s="625">
        <f>SUM(G11:G15)</f>
        <v>589000</v>
      </c>
      <c r="H10" s="626" t="s">
        <v>7</v>
      </c>
      <c r="I10" s="627" t="s">
        <v>42</v>
      </c>
    </row>
    <row r="11" spans="1:9" ht="37.5">
      <c r="A11" s="48" t="s">
        <v>145</v>
      </c>
      <c r="B11" s="48" t="s">
        <v>41</v>
      </c>
      <c r="C11" s="48" t="s">
        <v>169</v>
      </c>
      <c r="D11" s="56" t="s">
        <v>804</v>
      </c>
      <c r="E11" s="6" t="s">
        <v>11</v>
      </c>
      <c r="F11" s="6">
        <v>5911410</v>
      </c>
      <c r="G11" s="11">
        <v>319200</v>
      </c>
      <c r="H11" s="49" t="s">
        <v>7</v>
      </c>
      <c r="I11" s="18" t="s">
        <v>42</v>
      </c>
    </row>
    <row r="12" spans="1:9" ht="37.5">
      <c r="A12" s="48" t="s">
        <v>145</v>
      </c>
      <c r="B12" s="177" t="s">
        <v>43</v>
      </c>
      <c r="C12" s="48" t="s">
        <v>169</v>
      </c>
      <c r="D12" s="56" t="s">
        <v>805</v>
      </c>
      <c r="E12" s="6" t="s">
        <v>11</v>
      </c>
      <c r="F12" s="6">
        <v>5911410</v>
      </c>
      <c r="G12" s="11">
        <v>76100</v>
      </c>
      <c r="H12" s="49" t="s">
        <v>7</v>
      </c>
      <c r="I12" s="18" t="s">
        <v>42</v>
      </c>
    </row>
    <row r="13" spans="1:9" ht="37.5">
      <c r="A13" s="48" t="s">
        <v>145</v>
      </c>
      <c r="B13" s="177" t="s">
        <v>44</v>
      </c>
      <c r="C13" s="48" t="s">
        <v>169</v>
      </c>
      <c r="D13" s="56" t="s">
        <v>806</v>
      </c>
      <c r="E13" s="6" t="s">
        <v>11</v>
      </c>
      <c r="F13" s="6">
        <v>5911410</v>
      </c>
      <c r="G13" s="11">
        <v>54200</v>
      </c>
      <c r="H13" s="49" t="s">
        <v>7</v>
      </c>
      <c r="I13" s="18" t="s">
        <v>42</v>
      </c>
    </row>
    <row r="14" spans="1:9" ht="37.5">
      <c r="A14" s="48" t="s">
        <v>145</v>
      </c>
      <c r="B14" s="177" t="s">
        <v>45</v>
      </c>
      <c r="C14" s="48" t="s">
        <v>169</v>
      </c>
      <c r="D14" s="56" t="s">
        <v>807</v>
      </c>
      <c r="E14" s="6" t="s">
        <v>11</v>
      </c>
      <c r="F14" s="6">
        <v>5911410</v>
      </c>
      <c r="G14" s="11">
        <v>58800</v>
      </c>
      <c r="H14" s="49" t="s">
        <v>7</v>
      </c>
      <c r="I14" s="18" t="s">
        <v>42</v>
      </c>
    </row>
    <row r="15" spans="1:9" ht="37.5">
      <c r="A15" s="323" t="s">
        <v>145</v>
      </c>
      <c r="B15" s="356" t="s">
        <v>46</v>
      </c>
      <c r="C15" s="323" t="s">
        <v>169</v>
      </c>
      <c r="D15" s="84" t="s">
        <v>808</v>
      </c>
      <c r="E15" s="83" t="s">
        <v>11</v>
      </c>
      <c r="F15" s="83">
        <v>5911410</v>
      </c>
      <c r="G15" s="99">
        <v>80700</v>
      </c>
      <c r="H15" s="87" t="s">
        <v>7</v>
      </c>
      <c r="I15" s="88" t="s">
        <v>42</v>
      </c>
    </row>
    <row r="16" spans="1:9" ht="18.75">
      <c r="A16" s="427"/>
      <c r="B16" s="531"/>
      <c r="C16" s="427"/>
      <c r="D16" s="432"/>
      <c r="E16" s="430"/>
      <c r="F16" s="430"/>
      <c r="G16" s="526"/>
      <c r="H16" s="431"/>
      <c r="I16" s="432"/>
    </row>
    <row r="17" spans="1:9" ht="18.75">
      <c r="A17" s="858" t="s">
        <v>759</v>
      </c>
      <c r="B17" s="858"/>
      <c r="C17" s="858"/>
      <c r="D17" s="29"/>
      <c r="E17" s="30"/>
      <c r="F17" s="30"/>
      <c r="G17" s="155"/>
      <c r="H17" s="31"/>
      <c r="I17" s="32"/>
    </row>
    <row r="18" spans="1:9" ht="23.25">
      <c r="A18" s="33">
        <v>5911210</v>
      </c>
      <c r="B18" s="246" t="s">
        <v>644</v>
      </c>
      <c r="C18" s="34" t="s">
        <v>640</v>
      </c>
      <c r="D18" s="35" t="s">
        <v>24</v>
      </c>
      <c r="E18" s="854" t="s">
        <v>25</v>
      </c>
      <c r="F18" s="854"/>
      <c r="G18" s="853">
        <f>G9</f>
        <v>589000</v>
      </c>
      <c r="H18" s="853"/>
      <c r="I18" s="36" t="s">
        <v>7</v>
      </c>
    </row>
    <row r="19" spans="1:9" ht="18.75">
      <c r="A19" s="33">
        <v>5911220</v>
      </c>
      <c r="B19" s="246" t="s">
        <v>645</v>
      </c>
      <c r="C19" s="34" t="s">
        <v>641</v>
      </c>
      <c r="D19" s="35" t="s">
        <v>27</v>
      </c>
      <c r="E19" s="37"/>
      <c r="F19" s="37"/>
      <c r="G19" s="38"/>
      <c r="H19" s="39"/>
      <c r="I19" s="40"/>
    </row>
    <row r="20" spans="1:9" ht="18.75">
      <c r="A20" s="33">
        <v>5911230</v>
      </c>
      <c r="B20" s="246" t="s">
        <v>646</v>
      </c>
      <c r="C20" s="34" t="s">
        <v>642</v>
      </c>
      <c r="D20" s="35" t="s">
        <v>29</v>
      </c>
      <c r="E20" s="37"/>
      <c r="F20" s="37"/>
      <c r="G20" s="38"/>
      <c r="H20" s="39"/>
      <c r="I20" s="40"/>
    </row>
    <row r="21" spans="1:9" ht="18.75">
      <c r="A21" s="33">
        <v>5911240</v>
      </c>
      <c r="B21" s="246" t="s">
        <v>647</v>
      </c>
      <c r="C21" s="34" t="s">
        <v>643</v>
      </c>
      <c r="D21" s="35" t="s">
        <v>31</v>
      </c>
      <c r="E21" s="37"/>
      <c r="F21" s="37"/>
      <c r="G21" s="38"/>
      <c r="H21" s="39"/>
      <c r="I21" s="40"/>
    </row>
    <row r="22" spans="1:9" ht="18.75">
      <c r="A22" s="37"/>
      <c r="B22" s="34"/>
      <c r="C22" s="34" t="s">
        <v>648</v>
      </c>
      <c r="D22" s="35" t="s">
        <v>33</v>
      </c>
      <c r="E22" s="37"/>
      <c r="F22" s="37"/>
      <c r="G22" s="38"/>
      <c r="H22" s="39"/>
      <c r="I22" s="40"/>
    </row>
  </sheetData>
  <sheetProtection/>
  <mergeCells count="12">
    <mergeCell ref="A4:A6"/>
    <mergeCell ref="B4:B6"/>
    <mergeCell ref="C4:C6"/>
    <mergeCell ref="D4:D6"/>
    <mergeCell ref="A1:I1"/>
    <mergeCell ref="E4:E6"/>
    <mergeCell ref="G4:H6"/>
    <mergeCell ref="G18:H18"/>
    <mergeCell ref="E18:F18"/>
    <mergeCell ref="I4:I6"/>
    <mergeCell ref="A17:C17"/>
    <mergeCell ref="A2:I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89" zoomScaleSheetLayoutView="89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5.28125" style="0" customWidth="1"/>
    <col min="7" max="7" width="13.28125" style="0" bestFit="1" customWidth="1"/>
    <col min="8" max="8" width="6.28125" style="0" customWidth="1"/>
    <col min="9" max="9" width="19.140625" style="0" bestFit="1" customWidth="1"/>
  </cols>
  <sheetData>
    <row r="1" spans="1:11" ht="21.75" thickBot="1">
      <c r="A1" s="859" t="s">
        <v>828</v>
      </c>
      <c r="B1" s="860"/>
      <c r="C1" s="860"/>
      <c r="D1" s="860"/>
      <c r="E1" s="860"/>
      <c r="F1" s="860"/>
      <c r="G1" s="860"/>
      <c r="H1" s="860"/>
      <c r="I1" s="861"/>
      <c r="J1" s="554"/>
      <c r="K1" s="555"/>
    </row>
    <row r="2" spans="1:11" ht="21" customHeight="1">
      <c r="A2" s="862" t="s">
        <v>0</v>
      </c>
      <c r="B2" s="863"/>
      <c r="C2" s="863"/>
      <c r="D2" s="863"/>
      <c r="E2" s="863"/>
      <c r="F2" s="863"/>
      <c r="G2" s="863"/>
      <c r="H2" s="863"/>
      <c r="I2" s="86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43.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2.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248" t="s">
        <v>135</v>
      </c>
      <c r="B7" s="251" t="s">
        <v>48</v>
      </c>
      <c r="C7" s="251"/>
      <c r="D7" s="247" t="s">
        <v>6</v>
      </c>
      <c r="E7" s="252"/>
      <c r="F7" s="252"/>
      <c r="G7" s="254">
        <f>G10</f>
        <v>350000</v>
      </c>
      <c r="H7" s="255" t="s">
        <v>7</v>
      </c>
      <c r="I7" s="256"/>
    </row>
    <row r="8" spans="1:9" ht="21">
      <c r="A8" s="248"/>
      <c r="B8" s="299"/>
      <c r="C8" s="251"/>
      <c r="D8" s="247" t="s">
        <v>736</v>
      </c>
      <c r="E8" s="252"/>
      <c r="F8" s="252"/>
      <c r="G8" s="254"/>
      <c r="H8" s="255"/>
      <c r="I8" s="256"/>
    </row>
    <row r="9" spans="1:9" ht="21">
      <c r="A9" s="278"/>
      <c r="B9" s="277"/>
      <c r="C9" s="276"/>
      <c r="D9" s="227" t="s">
        <v>737</v>
      </c>
      <c r="E9" s="274"/>
      <c r="F9" s="274"/>
      <c r="G9" s="272">
        <f>G10</f>
        <v>350000</v>
      </c>
      <c r="H9" s="271" t="s">
        <v>7</v>
      </c>
      <c r="I9" s="270"/>
    </row>
    <row r="10" spans="1:9" ht="18.75">
      <c r="A10" s="48" t="s">
        <v>135</v>
      </c>
      <c r="B10" s="141" t="s">
        <v>75</v>
      </c>
      <c r="C10" s="77"/>
      <c r="D10" s="15" t="s">
        <v>76</v>
      </c>
      <c r="E10" s="16" t="s">
        <v>19</v>
      </c>
      <c r="F10" s="16">
        <v>5911500</v>
      </c>
      <c r="G10" s="7">
        <f>SUM(G11:G14)</f>
        <v>350000</v>
      </c>
      <c r="H10" s="17" t="s">
        <v>7</v>
      </c>
      <c r="I10" s="75" t="s">
        <v>77</v>
      </c>
    </row>
    <row r="11" spans="1:9" ht="19.5">
      <c r="A11" s="48" t="s">
        <v>135</v>
      </c>
      <c r="B11" s="139" t="s">
        <v>75</v>
      </c>
      <c r="C11" s="219" t="s">
        <v>307</v>
      </c>
      <c r="D11" s="194" t="s">
        <v>311</v>
      </c>
      <c r="E11" s="6" t="s">
        <v>19</v>
      </c>
      <c r="F11" s="6">
        <v>5911500</v>
      </c>
      <c r="G11" s="82">
        <v>20000</v>
      </c>
      <c r="H11" s="49" t="s">
        <v>7</v>
      </c>
      <c r="I11" s="98" t="s">
        <v>78</v>
      </c>
    </row>
    <row r="12" spans="1:9" ht="19.5">
      <c r="A12" s="48" t="s">
        <v>135</v>
      </c>
      <c r="B12" s="139" t="s">
        <v>75</v>
      </c>
      <c r="C12" s="219" t="s">
        <v>308</v>
      </c>
      <c r="D12" s="194" t="s">
        <v>312</v>
      </c>
      <c r="E12" s="6" t="s">
        <v>19</v>
      </c>
      <c r="F12" s="6">
        <v>5911500</v>
      </c>
      <c r="G12" s="82">
        <v>140000</v>
      </c>
      <c r="H12" s="49" t="s">
        <v>7</v>
      </c>
      <c r="I12" s="98" t="s">
        <v>78</v>
      </c>
    </row>
    <row r="13" spans="1:9" ht="19.5">
      <c r="A13" s="48" t="s">
        <v>135</v>
      </c>
      <c r="B13" s="139" t="s">
        <v>75</v>
      </c>
      <c r="C13" s="219" t="s">
        <v>309</v>
      </c>
      <c r="D13" s="194" t="s">
        <v>313</v>
      </c>
      <c r="E13" s="6" t="s">
        <v>19</v>
      </c>
      <c r="F13" s="6">
        <v>5911500</v>
      </c>
      <c r="G13" s="82">
        <v>160000</v>
      </c>
      <c r="H13" s="49" t="s">
        <v>7</v>
      </c>
      <c r="I13" s="98" t="s">
        <v>78</v>
      </c>
    </row>
    <row r="14" spans="1:12" ht="19.5">
      <c r="A14" s="468" t="s">
        <v>135</v>
      </c>
      <c r="B14" s="357" t="s">
        <v>75</v>
      </c>
      <c r="C14" s="243" t="s">
        <v>310</v>
      </c>
      <c r="D14" s="244" t="s">
        <v>314</v>
      </c>
      <c r="E14" s="201" t="s">
        <v>19</v>
      </c>
      <c r="F14" s="201">
        <v>5911500</v>
      </c>
      <c r="G14" s="202">
        <v>30000</v>
      </c>
      <c r="H14" s="203" t="s">
        <v>7</v>
      </c>
      <c r="I14" s="568" t="s">
        <v>78</v>
      </c>
      <c r="L14" s="188"/>
    </row>
    <row r="15" spans="1:9" ht="21">
      <c r="A15" s="248" t="s">
        <v>136</v>
      </c>
      <c r="B15" s="251" t="s">
        <v>84</v>
      </c>
      <c r="C15" s="251"/>
      <c r="D15" s="247" t="s">
        <v>6</v>
      </c>
      <c r="E15" s="252"/>
      <c r="F15" s="252"/>
      <c r="G15" s="254"/>
      <c r="H15" s="255"/>
      <c r="I15" s="256"/>
    </row>
    <row r="16" spans="1:9" ht="21">
      <c r="A16" s="248"/>
      <c r="B16" s="250"/>
      <c r="C16" s="251"/>
      <c r="D16" s="247" t="s">
        <v>745</v>
      </c>
      <c r="E16" s="252"/>
      <c r="F16" s="252"/>
      <c r="G16" s="254"/>
      <c r="H16" s="255"/>
      <c r="I16" s="256"/>
    </row>
    <row r="17" spans="1:9" ht="21">
      <c r="A17" s="366"/>
      <c r="B17" s="570"/>
      <c r="C17" s="571"/>
      <c r="D17" s="247" t="s">
        <v>738</v>
      </c>
      <c r="E17" s="229"/>
      <c r="F17" s="229"/>
      <c r="G17" s="230">
        <f>G18</f>
        <v>250000</v>
      </c>
      <c r="H17" s="231" t="s">
        <v>7</v>
      </c>
      <c r="I17" s="232"/>
    </row>
    <row r="18" spans="1:9" ht="18.75">
      <c r="A18" s="461" t="s">
        <v>136</v>
      </c>
      <c r="B18" s="178" t="s">
        <v>105</v>
      </c>
      <c r="C18" s="192"/>
      <c r="D18" s="61" t="s">
        <v>76</v>
      </c>
      <c r="E18" s="89" t="s">
        <v>19</v>
      </c>
      <c r="F18" s="569">
        <v>5911500</v>
      </c>
      <c r="G18" s="91">
        <f>SUM(G19:G20)</f>
        <v>250000</v>
      </c>
      <c r="H18" s="25" t="s">
        <v>7</v>
      </c>
      <c r="I18" s="26"/>
    </row>
    <row r="19" spans="1:9" ht="19.5">
      <c r="A19" s="291" t="s">
        <v>136</v>
      </c>
      <c r="B19" s="139" t="s">
        <v>105</v>
      </c>
      <c r="C19" s="223" t="s">
        <v>555</v>
      </c>
      <c r="D19" s="194" t="s">
        <v>707</v>
      </c>
      <c r="E19" s="6" t="s">
        <v>19</v>
      </c>
      <c r="F19" s="5">
        <v>5911500</v>
      </c>
      <c r="G19" s="80">
        <v>130000</v>
      </c>
      <c r="H19" s="49" t="s">
        <v>7</v>
      </c>
      <c r="I19" s="135" t="s">
        <v>106</v>
      </c>
    </row>
    <row r="20" spans="1:9" ht="19.5">
      <c r="A20" s="295" t="s">
        <v>136</v>
      </c>
      <c r="B20" s="167" t="s">
        <v>105</v>
      </c>
      <c r="C20" s="433" t="s">
        <v>556</v>
      </c>
      <c r="D20" s="261" t="s">
        <v>708</v>
      </c>
      <c r="E20" s="83" t="s">
        <v>19</v>
      </c>
      <c r="F20" s="27">
        <v>5911500</v>
      </c>
      <c r="G20" s="269">
        <v>120000</v>
      </c>
      <c r="H20" s="87" t="s">
        <v>7</v>
      </c>
      <c r="I20" s="564" t="s">
        <v>106</v>
      </c>
    </row>
    <row r="21" spans="1:9" ht="18.75">
      <c r="A21" s="858"/>
      <c r="B21" s="858"/>
      <c r="C21" s="224"/>
      <c r="D21" s="29"/>
      <c r="E21" s="30"/>
      <c r="F21" s="30"/>
      <c r="G21" s="155"/>
      <c r="H21" s="31"/>
      <c r="I21" s="32"/>
    </row>
    <row r="22" spans="1:9" ht="18.75" customHeight="1">
      <c r="A22" s="858" t="s">
        <v>759</v>
      </c>
      <c r="B22" s="858"/>
      <c r="C22" s="858"/>
      <c r="D22" s="29"/>
      <c r="E22" s="30"/>
      <c r="F22" s="30"/>
      <c r="G22" s="155"/>
      <c r="H22" s="31"/>
      <c r="I22" s="32"/>
    </row>
    <row r="23" spans="1:9" ht="23.25">
      <c r="A23" s="33">
        <v>5911210</v>
      </c>
      <c r="B23" s="246" t="s">
        <v>644</v>
      </c>
      <c r="C23" s="34" t="s">
        <v>640</v>
      </c>
      <c r="D23" s="35" t="s">
        <v>24</v>
      </c>
      <c r="E23" s="854" t="s">
        <v>25</v>
      </c>
      <c r="F23" s="854"/>
      <c r="G23" s="853">
        <f>G7+G15</f>
        <v>350000</v>
      </c>
      <c r="H23" s="853"/>
      <c r="I23" s="36" t="s">
        <v>7</v>
      </c>
    </row>
    <row r="24" spans="1:9" ht="18.75">
      <c r="A24" s="33">
        <v>5911220</v>
      </c>
      <c r="B24" s="246" t="s">
        <v>645</v>
      </c>
      <c r="C24" s="34" t="s">
        <v>641</v>
      </c>
      <c r="D24" s="35" t="s">
        <v>27</v>
      </c>
      <c r="E24" s="37"/>
      <c r="F24" s="37"/>
      <c r="G24" s="38"/>
      <c r="H24" s="39"/>
      <c r="I24" s="40"/>
    </row>
    <row r="25" spans="1:9" ht="18.75">
      <c r="A25" s="33">
        <v>5911230</v>
      </c>
      <c r="B25" s="246" t="s">
        <v>646</v>
      </c>
      <c r="C25" s="34" t="s">
        <v>642</v>
      </c>
      <c r="D25" s="35" t="s">
        <v>29</v>
      </c>
      <c r="E25" s="37"/>
      <c r="F25" s="37"/>
      <c r="G25" s="38"/>
      <c r="H25" s="39"/>
      <c r="I25" s="40"/>
    </row>
    <row r="26" spans="1:9" ht="18.75">
      <c r="A26" s="33">
        <v>5911240</v>
      </c>
      <c r="B26" s="246" t="s">
        <v>647</v>
      </c>
      <c r="C26" s="34" t="s">
        <v>643</v>
      </c>
      <c r="D26" s="35" t="s">
        <v>31</v>
      </c>
      <c r="E26" s="37"/>
      <c r="F26" s="37"/>
      <c r="G26" s="38"/>
      <c r="H26" s="39"/>
      <c r="I26" s="40"/>
    </row>
    <row r="27" spans="1:9" ht="18.75">
      <c r="A27" s="37"/>
      <c r="B27" s="34"/>
      <c r="C27" s="34" t="s">
        <v>648</v>
      </c>
      <c r="D27" s="35" t="s">
        <v>33</v>
      </c>
      <c r="E27" s="37"/>
      <c r="F27" s="37"/>
      <c r="G27" s="38"/>
      <c r="H27" s="39"/>
      <c r="I27" s="40"/>
    </row>
  </sheetData>
  <sheetProtection/>
  <mergeCells count="13">
    <mergeCell ref="D4:D6"/>
    <mergeCell ref="E4:E6"/>
    <mergeCell ref="G4:H6"/>
    <mergeCell ref="G23:H23"/>
    <mergeCell ref="A21:B21"/>
    <mergeCell ref="E23:F23"/>
    <mergeCell ref="I4:I6"/>
    <mergeCell ref="A22:C22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="91" zoomScaleSheetLayoutView="91" zoomScalePageLayoutView="0" workbookViewId="0" topLeftCell="A3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6.00390625" style="0" customWidth="1"/>
    <col min="9" max="9" width="10.57421875" style="0" customWidth="1"/>
  </cols>
  <sheetData>
    <row r="1" spans="1:11" ht="21.75" thickBot="1">
      <c r="A1" s="859" t="s">
        <v>828</v>
      </c>
      <c r="B1" s="860"/>
      <c r="C1" s="860"/>
      <c r="D1" s="860"/>
      <c r="E1" s="860"/>
      <c r="F1" s="860"/>
      <c r="G1" s="860"/>
      <c r="H1" s="860"/>
      <c r="I1" s="861"/>
      <c r="J1" s="554"/>
      <c r="K1" s="555"/>
    </row>
    <row r="2" spans="1:11" ht="21" customHeight="1">
      <c r="A2" s="862" t="s">
        <v>0</v>
      </c>
      <c r="B2" s="863"/>
      <c r="C2" s="863"/>
      <c r="D2" s="863"/>
      <c r="E2" s="863"/>
      <c r="F2" s="863"/>
      <c r="G2" s="863"/>
      <c r="H2" s="863"/>
      <c r="I2" s="86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19.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43" t="s">
        <v>146</v>
      </c>
      <c r="B7" s="42" t="s">
        <v>163</v>
      </c>
      <c r="C7" s="42"/>
      <c r="D7" s="43" t="s">
        <v>165</v>
      </c>
      <c r="E7" s="44"/>
      <c r="F7" s="44"/>
      <c r="G7" s="45"/>
      <c r="H7" s="46"/>
      <c r="I7" s="47"/>
    </row>
    <row r="8" spans="1:9" ht="21">
      <c r="A8" s="43"/>
      <c r="B8" s="41"/>
      <c r="C8" s="176"/>
      <c r="D8" s="43" t="s">
        <v>794</v>
      </c>
      <c r="E8" s="44"/>
      <c r="F8" s="44"/>
      <c r="G8" s="45"/>
      <c r="H8" s="46"/>
      <c r="I8" s="47"/>
    </row>
    <row r="9" spans="1:9" ht="21">
      <c r="A9" s="641"/>
      <c r="B9" s="50"/>
      <c r="C9" s="572"/>
      <c r="D9" s="641" t="s">
        <v>827</v>
      </c>
      <c r="E9" s="52"/>
      <c r="F9" s="52"/>
      <c r="G9" s="53">
        <f>G10</f>
        <v>305000</v>
      </c>
      <c r="H9" s="54" t="s">
        <v>7</v>
      </c>
      <c r="I9" s="55"/>
    </row>
    <row r="10" spans="1:9" ht="18.75">
      <c r="A10" s="156" t="s">
        <v>146</v>
      </c>
      <c r="B10" s="156" t="s">
        <v>164</v>
      </c>
      <c r="C10" s="85" t="s">
        <v>661</v>
      </c>
      <c r="D10" s="86" t="s">
        <v>709</v>
      </c>
      <c r="E10" s="180" t="s">
        <v>11</v>
      </c>
      <c r="F10" s="180">
        <v>5911410</v>
      </c>
      <c r="G10" s="179">
        <v>305000</v>
      </c>
      <c r="H10" s="181" t="s">
        <v>7</v>
      </c>
      <c r="I10" s="182" t="s">
        <v>12</v>
      </c>
    </row>
    <row r="11" spans="1:9" ht="21">
      <c r="A11" s="169" t="s">
        <v>134</v>
      </c>
      <c r="B11" s="42" t="s">
        <v>36</v>
      </c>
      <c r="C11" s="42"/>
      <c r="D11" s="43" t="s">
        <v>35</v>
      </c>
      <c r="E11" s="44"/>
      <c r="F11" s="44"/>
      <c r="G11" s="45"/>
      <c r="H11" s="46"/>
      <c r="I11" s="47"/>
    </row>
    <row r="12" spans="1:9" ht="21">
      <c r="A12" s="169"/>
      <c r="B12" s="41"/>
      <c r="C12" s="176"/>
      <c r="D12" s="43" t="s">
        <v>795</v>
      </c>
      <c r="E12" s="44"/>
      <c r="F12" s="44"/>
      <c r="G12" s="45"/>
      <c r="H12" s="46"/>
      <c r="I12" s="47"/>
    </row>
    <row r="13" spans="1:9" ht="21">
      <c r="A13" s="169"/>
      <c r="B13" s="41"/>
      <c r="C13" s="176"/>
      <c r="D13" s="43" t="s">
        <v>826</v>
      </c>
      <c r="E13" s="44"/>
      <c r="F13" s="44"/>
      <c r="G13" s="45">
        <f>G14</f>
        <v>700000</v>
      </c>
      <c r="H13" s="46" t="s">
        <v>7</v>
      </c>
      <c r="I13" s="47"/>
    </row>
    <row r="14" spans="1:9" ht="18.75">
      <c r="A14" s="58" t="s">
        <v>134</v>
      </c>
      <c r="B14" s="58" t="s">
        <v>37</v>
      </c>
      <c r="C14" s="161" t="s">
        <v>166</v>
      </c>
      <c r="D14" s="162" t="s">
        <v>710</v>
      </c>
      <c r="E14" s="57" t="s">
        <v>11</v>
      </c>
      <c r="F14" s="89">
        <v>5911410</v>
      </c>
      <c r="G14" s="91">
        <v>700000</v>
      </c>
      <c r="H14" s="59" t="s">
        <v>7</v>
      </c>
      <c r="I14" s="168" t="s">
        <v>12</v>
      </c>
    </row>
    <row r="15" spans="1:9" ht="21">
      <c r="A15" s="169" t="s">
        <v>135</v>
      </c>
      <c r="B15" s="42" t="s">
        <v>48</v>
      </c>
      <c r="C15" s="42"/>
      <c r="D15" s="43" t="s">
        <v>47</v>
      </c>
      <c r="E15" s="44"/>
      <c r="F15" s="44"/>
      <c r="G15" s="45"/>
      <c r="H15" s="46"/>
      <c r="I15" s="47"/>
    </row>
    <row r="16" spans="1:9" ht="21">
      <c r="A16" s="169"/>
      <c r="B16" s="41"/>
      <c r="C16" s="170"/>
      <c r="D16" s="171" t="s">
        <v>736</v>
      </c>
      <c r="E16" s="172"/>
      <c r="F16" s="172"/>
      <c r="G16" s="173"/>
      <c r="H16" s="174"/>
      <c r="I16" s="175"/>
    </row>
    <row r="17" spans="1:9" ht="21">
      <c r="A17" s="169"/>
      <c r="B17" s="41"/>
      <c r="C17" s="42"/>
      <c r="D17" s="43" t="s">
        <v>791</v>
      </c>
      <c r="E17" s="44"/>
      <c r="F17" s="44"/>
      <c r="G17" s="45">
        <f>G18+G20+G22+G24</f>
        <v>1229600</v>
      </c>
      <c r="H17" s="46" t="s">
        <v>7</v>
      </c>
      <c r="I17" s="47"/>
    </row>
    <row r="18" spans="1:9" ht="18.75">
      <c r="A18" s="77" t="s">
        <v>135</v>
      </c>
      <c r="B18" s="187" t="s">
        <v>70</v>
      </c>
      <c r="C18" s="77"/>
      <c r="D18" s="15" t="s">
        <v>304</v>
      </c>
      <c r="E18" s="16" t="s">
        <v>11</v>
      </c>
      <c r="F18" s="16">
        <v>5911410</v>
      </c>
      <c r="G18" s="7">
        <f>G19</f>
        <v>322500</v>
      </c>
      <c r="H18" s="17" t="s">
        <v>7</v>
      </c>
      <c r="I18" s="75" t="s">
        <v>12</v>
      </c>
    </row>
    <row r="19" spans="1:9" ht="37.5">
      <c r="A19" s="48" t="s">
        <v>135</v>
      </c>
      <c r="B19" s="154" t="s">
        <v>70</v>
      </c>
      <c r="C19" s="78" t="s">
        <v>305</v>
      </c>
      <c r="D19" s="97" t="s">
        <v>712</v>
      </c>
      <c r="E19" s="6" t="s">
        <v>11</v>
      </c>
      <c r="F19" s="6">
        <v>5911410</v>
      </c>
      <c r="G19" s="11">
        <v>322500</v>
      </c>
      <c r="H19" s="49"/>
      <c r="I19" s="18" t="s">
        <v>12</v>
      </c>
    </row>
    <row r="20" spans="1:9" ht="18.75">
      <c r="A20" s="77" t="s">
        <v>135</v>
      </c>
      <c r="B20" s="141" t="s">
        <v>73</v>
      </c>
      <c r="C20" s="77"/>
      <c r="D20" s="15" t="s">
        <v>74</v>
      </c>
      <c r="E20" s="16" t="s">
        <v>19</v>
      </c>
      <c r="F20" s="16">
        <v>5911500</v>
      </c>
      <c r="G20" s="7">
        <f>G21</f>
        <v>214800</v>
      </c>
      <c r="H20" s="17" t="s">
        <v>7</v>
      </c>
      <c r="I20" s="75" t="s">
        <v>12</v>
      </c>
    </row>
    <row r="21" spans="1:9" ht="18.75">
      <c r="A21" s="48" t="s">
        <v>135</v>
      </c>
      <c r="B21" s="139" t="s">
        <v>73</v>
      </c>
      <c r="C21" s="78" t="s">
        <v>306</v>
      </c>
      <c r="D21" s="97" t="s">
        <v>713</v>
      </c>
      <c r="E21" s="6" t="s">
        <v>19</v>
      </c>
      <c r="F21" s="6">
        <v>5911500</v>
      </c>
      <c r="G21" s="11">
        <v>214800</v>
      </c>
      <c r="H21" s="49" t="s">
        <v>7</v>
      </c>
      <c r="I21" s="18" t="s">
        <v>12</v>
      </c>
    </row>
    <row r="22" spans="1:9" ht="18.75">
      <c r="A22" s="77" t="s">
        <v>135</v>
      </c>
      <c r="B22" s="141" t="s">
        <v>75</v>
      </c>
      <c r="C22" s="77"/>
      <c r="D22" s="15" t="s">
        <v>76</v>
      </c>
      <c r="E22" s="16" t="s">
        <v>19</v>
      </c>
      <c r="F22" s="16">
        <v>5911500</v>
      </c>
      <c r="G22" s="7">
        <f>SUM(G23:G23)</f>
        <v>338000</v>
      </c>
      <c r="H22" s="17" t="s">
        <v>7</v>
      </c>
      <c r="I22" s="75" t="s">
        <v>77</v>
      </c>
    </row>
    <row r="23" spans="1:9" ht="19.5">
      <c r="A23" s="48" t="s">
        <v>135</v>
      </c>
      <c r="B23" s="139" t="s">
        <v>75</v>
      </c>
      <c r="C23" s="219" t="s">
        <v>315</v>
      </c>
      <c r="D23" s="97" t="s">
        <v>714</v>
      </c>
      <c r="E23" s="10" t="s">
        <v>19</v>
      </c>
      <c r="F23" s="6">
        <v>5911500</v>
      </c>
      <c r="G23" s="11">
        <v>338000</v>
      </c>
      <c r="H23" s="12" t="s">
        <v>7</v>
      </c>
      <c r="I23" s="13" t="s">
        <v>12</v>
      </c>
    </row>
    <row r="24" spans="1:9" ht="18.75">
      <c r="A24" s="77" t="s">
        <v>135</v>
      </c>
      <c r="B24" s="141" t="s">
        <v>79</v>
      </c>
      <c r="C24" s="77"/>
      <c r="D24" s="15" t="s">
        <v>80</v>
      </c>
      <c r="E24" s="16" t="s">
        <v>19</v>
      </c>
      <c r="F24" s="16">
        <v>5911500</v>
      </c>
      <c r="G24" s="7">
        <v>354300</v>
      </c>
      <c r="H24" s="17" t="s">
        <v>7</v>
      </c>
      <c r="I24" s="75" t="s">
        <v>12</v>
      </c>
    </row>
    <row r="25" spans="1:9" ht="37.5">
      <c r="A25" s="48" t="s">
        <v>135</v>
      </c>
      <c r="B25" s="139" t="s">
        <v>79</v>
      </c>
      <c r="C25" s="219" t="s">
        <v>316</v>
      </c>
      <c r="D25" s="56" t="s">
        <v>715</v>
      </c>
      <c r="E25" s="6" t="s">
        <v>19</v>
      </c>
      <c r="F25" s="6">
        <v>5911500</v>
      </c>
      <c r="G25" s="11">
        <v>354300</v>
      </c>
      <c r="H25" s="49" t="s">
        <v>7</v>
      </c>
      <c r="I25" s="18" t="s">
        <v>12</v>
      </c>
    </row>
    <row r="26" spans="1:9" s="300" customFormat="1" ht="21">
      <c r="A26" s="248" t="s">
        <v>136</v>
      </c>
      <c r="B26" s="228" t="s">
        <v>84</v>
      </c>
      <c r="C26" s="226"/>
      <c r="D26" s="227" t="s">
        <v>6</v>
      </c>
      <c r="E26" s="229"/>
      <c r="F26" s="229"/>
      <c r="G26" s="230"/>
      <c r="H26" s="231"/>
      <c r="I26" s="232"/>
    </row>
    <row r="27" spans="1:9" s="300" customFormat="1" ht="21">
      <c r="A27" s="248"/>
      <c r="B27" s="250"/>
      <c r="C27" s="251"/>
      <c r="D27" s="247" t="s">
        <v>753</v>
      </c>
      <c r="E27" s="252"/>
      <c r="F27" s="252"/>
      <c r="G27" s="254"/>
      <c r="H27" s="255"/>
      <c r="I27" s="256"/>
    </row>
    <row r="28" spans="1:9" s="300" customFormat="1" ht="21">
      <c r="A28" s="248"/>
      <c r="B28" s="250"/>
      <c r="C28" s="251"/>
      <c r="D28" s="247" t="s">
        <v>797</v>
      </c>
      <c r="E28" s="252"/>
      <c r="F28" s="252"/>
      <c r="G28" s="254">
        <f>G31+G33+G35+G37+G39+G41+G29</f>
        <v>5595280</v>
      </c>
      <c r="H28" s="255" t="s">
        <v>7</v>
      </c>
      <c r="I28" s="256"/>
    </row>
    <row r="29" spans="1:9" ht="18.75">
      <c r="A29" s="144" t="s">
        <v>136</v>
      </c>
      <c r="B29" s="257" t="s">
        <v>85</v>
      </c>
      <c r="C29" s="102"/>
      <c r="D29" s="61" t="s">
        <v>50</v>
      </c>
      <c r="E29" s="100" t="s">
        <v>52</v>
      </c>
      <c r="F29" s="100" t="s">
        <v>171</v>
      </c>
      <c r="G29" s="103">
        <f>G30</f>
        <v>1843680</v>
      </c>
      <c r="H29" s="104" t="s">
        <v>7</v>
      </c>
      <c r="I29" s="105"/>
    </row>
    <row r="30" spans="1:9" ht="18.75">
      <c r="A30" s="129" t="s">
        <v>136</v>
      </c>
      <c r="B30" s="259" t="s">
        <v>85</v>
      </c>
      <c r="C30" s="106" t="s">
        <v>638</v>
      </c>
      <c r="D30" s="56" t="s">
        <v>86</v>
      </c>
      <c r="E30" s="23" t="s">
        <v>52</v>
      </c>
      <c r="F30" s="23" t="s">
        <v>171</v>
      </c>
      <c r="G30" s="107">
        <f>2263680-420000</f>
        <v>1843680</v>
      </c>
      <c r="H30" s="108" t="s">
        <v>7</v>
      </c>
      <c r="I30" s="109" t="s">
        <v>12</v>
      </c>
    </row>
    <row r="31" spans="1:9" ht="18.75">
      <c r="A31" s="291" t="s">
        <v>136</v>
      </c>
      <c r="B31" s="187" t="s">
        <v>94</v>
      </c>
      <c r="C31" s="192"/>
      <c r="D31" s="15" t="s">
        <v>97</v>
      </c>
      <c r="E31" s="16" t="s">
        <v>11</v>
      </c>
      <c r="F31" s="16">
        <v>5911410</v>
      </c>
      <c r="G31" s="7">
        <f>SUM(G32:G32)</f>
        <v>73500</v>
      </c>
      <c r="H31" s="17" t="s">
        <v>7</v>
      </c>
      <c r="I31" s="125"/>
    </row>
    <row r="32" spans="1:9" ht="19.5">
      <c r="A32" s="295" t="s">
        <v>136</v>
      </c>
      <c r="B32" s="648" t="s">
        <v>94</v>
      </c>
      <c r="C32" s="220" t="s">
        <v>544</v>
      </c>
      <c r="D32" s="324" t="s">
        <v>716</v>
      </c>
      <c r="E32" s="27" t="s">
        <v>11</v>
      </c>
      <c r="F32" s="83">
        <v>5911410</v>
      </c>
      <c r="G32" s="99">
        <v>73500</v>
      </c>
      <c r="H32" s="28" t="s">
        <v>7</v>
      </c>
      <c r="I32" s="649" t="s">
        <v>12</v>
      </c>
    </row>
    <row r="33" spans="1:9" ht="18.75">
      <c r="A33" s="461" t="s">
        <v>138</v>
      </c>
      <c r="B33" s="178" t="s">
        <v>100</v>
      </c>
      <c r="C33" s="563"/>
      <c r="D33" s="61" t="s">
        <v>101</v>
      </c>
      <c r="E33" s="89" t="s">
        <v>11</v>
      </c>
      <c r="F33" s="57">
        <v>5911410</v>
      </c>
      <c r="G33" s="91">
        <f>SUM(G34:G34)</f>
        <v>50000</v>
      </c>
      <c r="H33" s="25" t="s">
        <v>7</v>
      </c>
      <c r="I33" s="26"/>
    </row>
    <row r="34" spans="1:9" ht="19.5">
      <c r="A34" s="291" t="s">
        <v>138</v>
      </c>
      <c r="B34" s="139" t="s">
        <v>100</v>
      </c>
      <c r="C34" s="219" t="s">
        <v>547</v>
      </c>
      <c r="D34" s="194" t="s">
        <v>720</v>
      </c>
      <c r="E34" s="10" t="s">
        <v>11</v>
      </c>
      <c r="F34" s="16">
        <v>5911410</v>
      </c>
      <c r="G34" s="116">
        <v>50000</v>
      </c>
      <c r="H34" s="12" t="s">
        <v>7</v>
      </c>
      <c r="I34" s="13" t="s">
        <v>12</v>
      </c>
    </row>
    <row r="35" spans="1:9" ht="18.75">
      <c r="A35" s="291" t="s">
        <v>136</v>
      </c>
      <c r="B35" s="141" t="s">
        <v>104</v>
      </c>
      <c r="C35" s="191"/>
      <c r="D35" s="15" t="s">
        <v>74</v>
      </c>
      <c r="E35" s="16" t="s">
        <v>19</v>
      </c>
      <c r="F35" s="16">
        <v>5911500</v>
      </c>
      <c r="G35" s="7">
        <f>SUM(G36:G36)</f>
        <v>733700</v>
      </c>
      <c r="H35" s="17" t="s">
        <v>7</v>
      </c>
      <c r="I35" s="75"/>
    </row>
    <row r="36" spans="1:9" ht="19.5">
      <c r="A36" s="291" t="s">
        <v>136</v>
      </c>
      <c r="B36" s="8" t="s">
        <v>104</v>
      </c>
      <c r="C36" s="219" t="s">
        <v>554</v>
      </c>
      <c r="D36" s="194" t="s">
        <v>721</v>
      </c>
      <c r="E36" s="10" t="s">
        <v>19</v>
      </c>
      <c r="F36" s="10">
        <v>5911500</v>
      </c>
      <c r="G36" s="11">
        <v>733700</v>
      </c>
      <c r="H36" s="12" t="s">
        <v>7</v>
      </c>
      <c r="I36" s="134" t="s">
        <v>12</v>
      </c>
    </row>
    <row r="37" spans="1:9" ht="18.75">
      <c r="A37" s="291" t="s">
        <v>136</v>
      </c>
      <c r="B37" s="141" t="s">
        <v>105</v>
      </c>
      <c r="C37" s="191"/>
      <c r="D37" s="15" t="s">
        <v>76</v>
      </c>
      <c r="E37" s="16" t="s">
        <v>19</v>
      </c>
      <c r="F37" s="10">
        <v>5911500</v>
      </c>
      <c r="G37" s="7">
        <f>SUM(G38:G38)</f>
        <v>362000</v>
      </c>
      <c r="H37" s="17" t="s">
        <v>7</v>
      </c>
      <c r="I37" s="75"/>
    </row>
    <row r="38" spans="1:9" ht="19.5">
      <c r="A38" s="291" t="s">
        <v>136</v>
      </c>
      <c r="B38" s="8" t="s">
        <v>105</v>
      </c>
      <c r="C38" s="219" t="s">
        <v>560</v>
      </c>
      <c r="D38" s="194" t="s">
        <v>722</v>
      </c>
      <c r="E38" s="6" t="s">
        <v>19</v>
      </c>
      <c r="F38" s="10">
        <v>5911500</v>
      </c>
      <c r="G38" s="136">
        <v>362000</v>
      </c>
      <c r="H38" s="49" t="s">
        <v>7</v>
      </c>
      <c r="I38" s="137" t="s">
        <v>12</v>
      </c>
    </row>
    <row r="39" spans="1:9" ht="18.75">
      <c r="A39" s="291" t="s">
        <v>136</v>
      </c>
      <c r="B39" s="141" t="s">
        <v>107</v>
      </c>
      <c r="C39" s="191"/>
      <c r="D39" s="15" t="s">
        <v>108</v>
      </c>
      <c r="E39" s="16" t="s">
        <v>19</v>
      </c>
      <c r="F39" s="5">
        <v>5911500</v>
      </c>
      <c r="G39" s="7">
        <f>SUM(G40:G40)</f>
        <v>829800</v>
      </c>
      <c r="H39" s="17" t="s">
        <v>7</v>
      </c>
      <c r="I39" s="128"/>
    </row>
    <row r="40" spans="1:9" ht="19.5">
      <c r="A40" s="291" t="s">
        <v>136</v>
      </c>
      <c r="B40" s="8" t="s">
        <v>107</v>
      </c>
      <c r="C40" s="219" t="s">
        <v>561</v>
      </c>
      <c r="D40" s="9" t="s">
        <v>723</v>
      </c>
      <c r="E40" s="10" t="s">
        <v>19</v>
      </c>
      <c r="F40" s="10">
        <v>5911500</v>
      </c>
      <c r="G40" s="11">
        <v>829800</v>
      </c>
      <c r="H40" s="12" t="s">
        <v>7</v>
      </c>
      <c r="I40" s="13" t="s">
        <v>12</v>
      </c>
    </row>
    <row r="41" spans="1:9" ht="18.75">
      <c r="A41" s="293" t="s">
        <v>136</v>
      </c>
      <c r="B41" s="178" t="s">
        <v>112</v>
      </c>
      <c r="C41" s="102"/>
      <c r="D41" s="61" t="s">
        <v>113</v>
      </c>
      <c r="E41" s="89" t="s">
        <v>19</v>
      </c>
      <c r="F41" s="5">
        <v>5911500</v>
      </c>
      <c r="G41" s="91">
        <f>SUM(G42:G42)</f>
        <v>1702600</v>
      </c>
      <c r="H41" s="25" t="s">
        <v>7</v>
      </c>
      <c r="I41" s="26"/>
    </row>
    <row r="42" spans="1:9" ht="19.5">
      <c r="A42" s="291" t="s">
        <v>136</v>
      </c>
      <c r="B42" s="167" t="s">
        <v>112</v>
      </c>
      <c r="C42" s="219" t="s">
        <v>576</v>
      </c>
      <c r="D42" s="196" t="s">
        <v>729</v>
      </c>
      <c r="E42" s="19" t="s">
        <v>19</v>
      </c>
      <c r="F42" s="10">
        <v>5911500</v>
      </c>
      <c r="G42" s="24">
        <v>1702600</v>
      </c>
      <c r="H42" s="20" t="s">
        <v>7</v>
      </c>
      <c r="I42" s="21" t="s">
        <v>12</v>
      </c>
    </row>
    <row r="43" spans="1:9" ht="18.75">
      <c r="A43" s="164" t="s">
        <v>140</v>
      </c>
      <c r="B43" s="164" t="s">
        <v>8</v>
      </c>
      <c r="C43" s="164"/>
      <c r="D43" s="165" t="s">
        <v>6</v>
      </c>
      <c r="E43" s="151"/>
      <c r="F43" s="151"/>
      <c r="G43" s="152"/>
      <c r="H43" s="153"/>
      <c r="I43" s="166"/>
    </row>
    <row r="44" spans="1:9" ht="18.75">
      <c r="A44" s="164"/>
      <c r="B44" s="41"/>
      <c r="C44" s="142"/>
      <c r="D44" s="165" t="s">
        <v>764</v>
      </c>
      <c r="E44" s="151"/>
      <c r="F44" s="151"/>
      <c r="G44" s="152"/>
      <c r="H44" s="153"/>
      <c r="I44" s="143"/>
    </row>
    <row r="45" spans="1:9" ht="18.75">
      <c r="A45" s="164"/>
      <c r="B45" s="41"/>
      <c r="C45" s="142"/>
      <c r="D45" s="165" t="s">
        <v>798</v>
      </c>
      <c r="E45" s="151"/>
      <c r="F45" s="151"/>
      <c r="G45" s="152">
        <f>G46+G48+G50+G52+G54+G56</f>
        <v>9221300</v>
      </c>
      <c r="H45" s="153" t="s">
        <v>7</v>
      </c>
      <c r="I45" s="143"/>
    </row>
    <row r="46" spans="1:9" ht="18.75">
      <c r="A46" s="580" t="s">
        <v>140</v>
      </c>
      <c r="B46" s="581" t="s">
        <v>9</v>
      </c>
      <c r="C46" s="582"/>
      <c r="D46" s="583" t="s">
        <v>10</v>
      </c>
      <c r="E46" s="213" t="s">
        <v>11</v>
      </c>
      <c r="F46" s="89">
        <v>5911410</v>
      </c>
      <c r="G46" s="91">
        <f>SUM(G47:G47)</f>
        <v>4791300</v>
      </c>
      <c r="H46" s="214" t="s">
        <v>7</v>
      </c>
      <c r="I46" s="215"/>
    </row>
    <row r="47" spans="1:9" ht="19.5">
      <c r="A47" s="129" t="s">
        <v>140</v>
      </c>
      <c r="B47" s="115"/>
      <c r="C47" s="219" t="s">
        <v>615</v>
      </c>
      <c r="D47" s="183" t="s">
        <v>724</v>
      </c>
      <c r="E47" s="10" t="s">
        <v>11</v>
      </c>
      <c r="F47" s="6">
        <v>5911410</v>
      </c>
      <c r="G47" s="11">
        <v>4791300</v>
      </c>
      <c r="H47" s="12" t="s">
        <v>7</v>
      </c>
      <c r="I47" s="13" t="s">
        <v>12</v>
      </c>
    </row>
    <row r="48" spans="1:9" ht="37.5">
      <c r="A48" s="580" t="s">
        <v>140</v>
      </c>
      <c r="B48" s="233" t="s">
        <v>117</v>
      </c>
      <c r="C48" s="629"/>
      <c r="D48" s="61" t="s">
        <v>118</v>
      </c>
      <c r="E48" s="213" t="s">
        <v>11</v>
      </c>
      <c r="F48" s="89">
        <v>5911410</v>
      </c>
      <c r="G48" s="91">
        <f>G49</f>
        <v>150000</v>
      </c>
      <c r="H48" s="214"/>
      <c r="I48" s="215"/>
    </row>
    <row r="49" spans="1:9" ht="39">
      <c r="A49" s="129" t="s">
        <v>140</v>
      </c>
      <c r="B49" s="140" t="s">
        <v>117</v>
      </c>
      <c r="C49" s="219" t="s">
        <v>801</v>
      </c>
      <c r="D49" s="183" t="s">
        <v>621</v>
      </c>
      <c r="E49" s="6" t="s">
        <v>11</v>
      </c>
      <c r="F49" s="6">
        <v>5911410</v>
      </c>
      <c r="G49" s="11">
        <v>150000</v>
      </c>
      <c r="H49" s="49" t="s">
        <v>7</v>
      </c>
      <c r="I49" s="18" t="s">
        <v>12</v>
      </c>
    </row>
    <row r="50" spans="1:9" s="212" customFormat="1" ht="18.75">
      <c r="A50" s="144" t="s">
        <v>140</v>
      </c>
      <c r="B50" s="542" t="s">
        <v>161</v>
      </c>
      <c r="C50" s="573"/>
      <c r="D50" s="61" t="s">
        <v>613</v>
      </c>
      <c r="E50" s="574" t="s">
        <v>11</v>
      </c>
      <c r="F50" s="89">
        <v>5911410</v>
      </c>
      <c r="G50" s="91">
        <v>500000</v>
      </c>
      <c r="H50" s="25" t="s">
        <v>7</v>
      </c>
      <c r="I50" s="26"/>
    </row>
    <row r="51" spans="1:9" ht="19.5">
      <c r="A51" s="129" t="s">
        <v>140</v>
      </c>
      <c r="B51" s="198" t="s">
        <v>161</v>
      </c>
      <c r="C51" s="219" t="s">
        <v>615</v>
      </c>
      <c r="D51" s="183" t="s">
        <v>724</v>
      </c>
      <c r="E51" s="6" t="s">
        <v>11</v>
      </c>
      <c r="F51" s="6">
        <v>5911410</v>
      </c>
      <c r="G51" s="11">
        <v>500000</v>
      </c>
      <c r="H51" s="59" t="s">
        <v>7</v>
      </c>
      <c r="I51" s="13" t="s">
        <v>12</v>
      </c>
    </row>
    <row r="52" spans="1:9" ht="37.5">
      <c r="A52" s="208" t="s">
        <v>140</v>
      </c>
      <c r="B52" s="216" t="s">
        <v>120</v>
      </c>
      <c r="C52" s="364"/>
      <c r="D52" s="363" t="s">
        <v>639</v>
      </c>
      <c r="E52" s="16" t="s">
        <v>11</v>
      </c>
      <c r="F52" s="6">
        <v>5911410</v>
      </c>
      <c r="G52" s="7">
        <f>SUM(G53:G53)</f>
        <v>1500000</v>
      </c>
      <c r="H52" s="214" t="s">
        <v>7</v>
      </c>
      <c r="I52" s="18"/>
    </row>
    <row r="53" spans="1:9" ht="39">
      <c r="A53" s="149" t="s">
        <v>140</v>
      </c>
      <c r="B53" s="200" t="s">
        <v>120</v>
      </c>
      <c r="C53" s="361" t="s">
        <v>618</v>
      </c>
      <c r="D53" s="362" t="s">
        <v>619</v>
      </c>
      <c r="E53" s="201" t="s">
        <v>11</v>
      </c>
      <c r="F53" s="201">
        <v>5911410</v>
      </c>
      <c r="G53" s="202">
        <v>1500000</v>
      </c>
      <c r="H53" s="203"/>
      <c r="I53" s="204" t="s">
        <v>12</v>
      </c>
    </row>
    <row r="54" spans="1:9" ht="18.75">
      <c r="A54" s="127" t="s">
        <v>140</v>
      </c>
      <c r="B54" s="205" t="s">
        <v>162</v>
      </c>
      <c r="C54" s="206"/>
      <c r="D54" s="207" t="s">
        <v>614</v>
      </c>
      <c r="E54" s="16" t="s">
        <v>11</v>
      </c>
      <c r="F54" s="210">
        <v>5911410</v>
      </c>
      <c r="G54" s="211">
        <v>300000</v>
      </c>
      <c r="H54" s="17"/>
      <c r="I54" s="14"/>
    </row>
    <row r="55" spans="1:9" ht="19.5">
      <c r="A55" s="129" t="s">
        <v>140</v>
      </c>
      <c r="B55" s="198" t="s">
        <v>162</v>
      </c>
      <c r="C55" s="221" t="s">
        <v>616</v>
      </c>
      <c r="D55" s="183" t="s">
        <v>725</v>
      </c>
      <c r="E55" s="6" t="s">
        <v>11</v>
      </c>
      <c r="F55" s="92">
        <v>5911410</v>
      </c>
      <c r="G55" s="82">
        <v>300000</v>
      </c>
      <c r="H55" s="49"/>
      <c r="I55" s="13" t="s">
        <v>12</v>
      </c>
    </row>
    <row r="56" spans="1:9" ht="18.75">
      <c r="A56" s="208" t="s">
        <v>140</v>
      </c>
      <c r="B56" s="209" t="s">
        <v>17</v>
      </c>
      <c r="C56" s="222"/>
      <c r="D56" s="15" t="s">
        <v>18</v>
      </c>
      <c r="E56" s="16" t="s">
        <v>19</v>
      </c>
      <c r="F56" s="210">
        <v>5911500</v>
      </c>
      <c r="G56" s="7">
        <f>SUM(G57:G57)</f>
        <v>1980000</v>
      </c>
      <c r="H56" s="17" t="s">
        <v>7</v>
      </c>
      <c r="I56" s="15"/>
    </row>
    <row r="57" spans="1:9" ht="19.5">
      <c r="A57" s="130" t="s">
        <v>140</v>
      </c>
      <c r="B57" s="469" t="s">
        <v>17</v>
      </c>
      <c r="C57" s="220" t="s">
        <v>617</v>
      </c>
      <c r="D57" s="217" t="s">
        <v>726</v>
      </c>
      <c r="E57" s="27" t="s">
        <v>19</v>
      </c>
      <c r="F57" s="27">
        <v>5911500</v>
      </c>
      <c r="G57" s="650">
        <v>1980000</v>
      </c>
      <c r="H57" s="28" t="s">
        <v>7</v>
      </c>
      <c r="I57" s="651" t="s">
        <v>12</v>
      </c>
    </row>
    <row r="58" spans="1:9" ht="18.75">
      <c r="A58" s="575" t="s">
        <v>141</v>
      </c>
      <c r="B58" s="576" t="s">
        <v>22</v>
      </c>
      <c r="C58" s="451"/>
      <c r="D58" s="457" t="s">
        <v>129</v>
      </c>
      <c r="E58" s="452"/>
      <c r="F58" s="452"/>
      <c r="G58" s="453"/>
      <c r="H58" s="454"/>
      <c r="I58" s="455"/>
    </row>
    <row r="59" spans="1:9" ht="18.75">
      <c r="A59" s="575"/>
      <c r="B59" s="576"/>
      <c r="C59" s="577"/>
      <c r="D59" s="457" t="s">
        <v>800</v>
      </c>
      <c r="E59" s="452" t="s">
        <v>11</v>
      </c>
      <c r="F59" s="578">
        <v>5911410</v>
      </c>
      <c r="G59" s="579"/>
      <c r="H59" s="540"/>
      <c r="I59" s="534"/>
    </row>
    <row r="60" spans="1:9" ht="18.75">
      <c r="A60" s="575"/>
      <c r="B60" s="576"/>
      <c r="C60" s="577"/>
      <c r="D60" s="457" t="s">
        <v>799</v>
      </c>
      <c r="E60" s="452"/>
      <c r="F60" s="578"/>
      <c r="G60" s="579">
        <f>G61</f>
        <v>1000000</v>
      </c>
      <c r="H60" s="540" t="s">
        <v>7</v>
      </c>
      <c r="I60" s="534"/>
    </row>
    <row r="61" spans="1:9" ht="18.75">
      <c r="A61" s="584" t="s">
        <v>141</v>
      </c>
      <c r="B61" s="585" t="s">
        <v>22</v>
      </c>
      <c r="C61" s="586" t="s">
        <v>663</v>
      </c>
      <c r="D61" s="587" t="s">
        <v>727</v>
      </c>
      <c r="E61" s="358" t="s">
        <v>11</v>
      </c>
      <c r="F61" s="358">
        <v>5911410</v>
      </c>
      <c r="G61" s="588">
        <v>1000000</v>
      </c>
      <c r="H61" s="359" t="s">
        <v>7</v>
      </c>
      <c r="I61" s="360" t="s">
        <v>12</v>
      </c>
    </row>
    <row r="62" spans="1:9" ht="18.75">
      <c r="A62" s="591" t="s">
        <v>142</v>
      </c>
      <c r="B62" s="592" t="s">
        <v>756</v>
      </c>
      <c r="C62" s="593"/>
      <c r="D62" s="457" t="s">
        <v>129</v>
      </c>
      <c r="E62" s="578"/>
      <c r="F62" s="578"/>
      <c r="G62" s="594"/>
      <c r="H62" s="595"/>
      <c r="I62" s="596"/>
    </row>
    <row r="63" spans="1:9" ht="18.75">
      <c r="A63" s="591"/>
      <c r="B63" s="597"/>
      <c r="C63" s="593"/>
      <c r="D63" s="598" t="s">
        <v>754</v>
      </c>
      <c r="E63" s="578"/>
      <c r="F63" s="578"/>
      <c r="G63" s="594"/>
      <c r="H63" s="595"/>
      <c r="I63" s="596"/>
    </row>
    <row r="64" spans="1:9" ht="18.75">
      <c r="A64" s="591"/>
      <c r="B64" s="597"/>
      <c r="C64" s="593"/>
      <c r="D64" s="457" t="s">
        <v>799</v>
      </c>
      <c r="E64" s="578"/>
      <c r="F64" s="578"/>
      <c r="G64" s="594">
        <f>G65</f>
        <v>1337500</v>
      </c>
      <c r="H64" s="595" t="s">
        <v>7</v>
      </c>
      <c r="I64" s="596"/>
    </row>
    <row r="65" spans="1:9" ht="18.75">
      <c r="A65" s="144" t="s">
        <v>142</v>
      </c>
      <c r="B65" s="589" t="s">
        <v>20</v>
      </c>
      <c r="C65" s="192"/>
      <c r="D65" s="590" t="s">
        <v>130</v>
      </c>
      <c r="E65" s="89" t="s">
        <v>11</v>
      </c>
      <c r="F65" s="89">
        <v>5911410</v>
      </c>
      <c r="G65" s="91">
        <f>SUM(G66:G66)</f>
        <v>1337500</v>
      </c>
      <c r="H65" s="25" t="s">
        <v>7</v>
      </c>
      <c r="I65" s="61"/>
    </row>
    <row r="66" spans="1:9" ht="18.75">
      <c r="A66" s="599" t="s">
        <v>142</v>
      </c>
      <c r="B66" s="469" t="s">
        <v>20</v>
      </c>
      <c r="C66" s="600" t="s">
        <v>662</v>
      </c>
      <c r="D66" s="601" t="s">
        <v>728</v>
      </c>
      <c r="E66" s="27" t="s">
        <v>11</v>
      </c>
      <c r="F66" s="27">
        <v>5911410</v>
      </c>
      <c r="G66" s="99">
        <v>1337500</v>
      </c>
      <c r="H66" s="28" t="s">
        <v>7</v>
      </c>
      <c r="I66" s="138" t="s">
        <v>12</v>
      </c>
    </row>
    <row r="67" spans="1:9" ht="18.75">
      <c r="A67" s="858"/>
      <c r="B67" s="858"/>
      <c r="C67" s="224"/>
      <c r="D67" s="29"/>
      <c r="E67" s="30"/>
      <c r="F67" s="30"/>
      <c r="G67" s="155"/>
      <c r="H67" s="31"/>
      <c r="I67" s="32"/>
    </row>
    <row r="68" spans="1:9" ht="18.75" customHeight="1">
      <c r="A68" s="858" t="s">
        <v>759</v>
      </c>
      <c r="B68" s="858"/>
      <c r="C68" s="858"/>
      <c r="D68" s="29"/>
      <c r="E68" s="30"/>
      <c r="F68" s="30"/>
      <c r="G68" s="155"/>
      <c r="H68" s="31"/>
      <c r="I68" s="32"/>
    </row>
    <row r="69" spans="1:9" ht="23.25">
      <c r="A69" s="33">
        <v>5911210</v>
      </c>
      <c r="B69" s="246" t="s">
        <v>644</v>
      </c>
      <c r="C69" s="34" t="s">
        <v>640</v>
      </c>
      <c r="D69" s="35" t="s">
        <v>24</v>
      </c>
      <c r="E69" s="854" t="s">
        <v>25</v>
      </c>
      <c r="F69" s="854"/>
      <c r="G69" s="853">
        <f>G9+G13+G17+G28+G45+G60+G64</f>
        <v>19388680</v>
      </c>
      <c r="H69" s="853"/>
      <c r="I69" s="36" t="s">
        <v>7</v>
      </c>
    </row>
    <row r="70" spans="1:9" ht="18.75">
      <c r="A70" s="33">
        <v>5911220</v>
      </c>
      <c r="B70" s="246" t="s">
        <v>645</v>
      </c>
      <c r="C70" s="34" t="s">
        <v>641</v>
      </c>
      <c r="D70" s="35" t="s">
        <v>27</v>
      </c>
      <c r="E70" s="37"/>
      <c r="F70" s="37"/>
      <c r="G70" s="38"/>
      <c r="H70" s="39"/>
      <c r="I70" s="40"/>
    </row>
    <row r="71" spans="1:9" ht="18.75">
      <c r="A71" s="33">
        <v>5911230</v>
      </c>
      <c r="B71" s="246" t="s">
        <v>646</v>
      </c>
      <c r="C71" s="34" t="s">
        <v>642</v>
      </c>
      <c r="D71" s="35" t="s">
        <v>29</v>
      </c>
      <c r="E71" s="37"/>
      <c r="F71" s="37"/>
      <c r="G71" s="38"/>
      <c r="H71" s="39"/>
      <c r="I71" s="40"/>
    </row>
    <row r="72" spans="1:9" ht="18.75">
      <c r="A72" s="33">
        <v>5911240</v>
      </c>
      <c r="B72" s="246" t="s">
        <v>647</v>
      </c>
      <c r="C72" s="34" t="s">
        <v>643</v>
      </c>
      <c r="D72" s="35" t="s">
        <v>31</v>
      </c>
      <c r="E72" s="37"/>
      <c r="F72" s="37"/>
      <c r="G72" s="38"/>
      <c r="H72" s="39"/>
      <c r="I72" s="40"/>
    </row>
    <row r="73" spans="1:9" ht="18.75">
      <c r="A73" s="37"/>
      <c r="B73" s="34"/>
      <c r="C73" s="34" t="s">
        <v>648</v>
      </c>
      <c r="D73" s="35" t="s">
        <v>33</v>
      </c>
      <c r="E73" s="37"/>
      <c r="F73" s="37"/>
      <c r="G73" s="38"/>
      <c r="H73" s="39"/>
      <c r="I73" s="40"/>
    </row>
  </sheetData>
  <sheetProtection/>
  <mergeCells count="13">
    <mergeCell ref="D4:D6"/>
    <mergeCell ref="E4:E6"/>
    <mergeCell ref="G4:H6"/>
    <mergeCell ref="A67:B67"/>
    <mergeCell ref="E69:F69"/>
    <mergeCell ref="G69:H69"/>
    <mergeCell ref="I4:I6"/>
    <mergeCell ref="A68:C68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2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2" manualBreakCount="2">
    <brk id="32" max="8" man="1"/>
    <brk id="5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8.57421875" style="0" customWidth="1"/>
    <col min="2" max="2" width="21.140625" style="0" customWidth="1"/>
    <col min="3" max="3" width="23.7109375" style="225" customWidth="1"/>
    <col min="4" max="4" width="85.00390625" style="0" customWidth="1"/>
    <col min="5" max="5" width="12.57421875" style="0" bestFit="1" customWidth="1"/>
    <col min="6" max="6" width="18.57421875" style="0" customWidth="1"/>
    <col min="7" max="7" width="13.28125" style="0" bestFit="1" customWidth="1"/>
    <col min="8" max="8" width="6.421875" style="0" customWidth="1"/>
    <col min="9" max="9" width="18.57421875" style="0" customWidth="1"/>
  </cols>
  <sheetData>
    <row r="1" spans="1:9" ht="21">
      <c r="A1" s="859" t="s">
        <v>861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s="368" customFormat="1" ht="20.25" customHeight="1">
      <c r="A4" s="865" t="s">
        <v>132</v>
      </c>
      <c r="B4" s="868" t="s">
        <v>133</v>
      </c>
      <c r="C4" s="869" t="s">
        <v>1</v>
      </c>
      <c r="D4" s="855" t="s">
        <v>730</v>
      </c>
      <c r="E4" s="855" t="s">
        <v>2</v>
      </c>
      <c r="F4" s="391"/>
      <c r="G4" s="872" t="s">
        <v>3</v>
      </c>
      <c r="H4" s="873"/>
      <c r="I4" s="855" t="s">
        <v>4</v>
      </c>
    </row>
    <row r="5" spans="1:9" s="368" customFormat="1" ht="23.25">
      <c r="A5" s="866"/>
      <c r="B5" s="868"/>
      <c r="C5" s="870"/>
      <c r="D5" s="856"/>
      <c r="E5" s="856"/>
      <c r="F5" s="392" t="s">
        <v>5</v>
      </c>
      <c r="G5" s="872"/>
      <c r="H5" s="873"/>
      <c r="I5" s="856"/>
    </row>
    <row r="6" spans="1:9" s="368" customFormat="1" ht="20.25">
      <c r="A6" s="867"/>
      <c r="B6" s="868"/>
      <c r="C6" s="871"/>
      <c r="D6" s="857"/>
      <c r="E6" s="857"/>
      <c r="F6" s="393"/>
      <c r="G6" s="872"/>
      <c r="H6" s="873"/>
      <c r="I6" s="857"/>
    </row>
    <row r="7" spans="1:9" ht="21" customHeight="1">
      <c r="A7" s="248" t="s">
        <v>135</v>
      </c>
      <c r="B7" s="251" t="s">
        <v>48</v>
      </c>
      <c r="C7" s="251"/>
      <c r="D7" s="247" t="s">
        <v>6</v>
      </c>
      <c r="E7" s="252"/>
      <c r="F7" s="252"/>
      <c r="G7" s="254"/>
      <c r="H7" s="255"/>
      <c r="I7" s="256"/>
    </row>
    <row r="8" spans="1:9" ht="21" customHeight="1">
      <c r="A8" s="248"/>
      <c r="B8" s="251"/>
      <c r="C8" s="251"/>
      <c r="D8" s="247" t="s">
        <v>736</v>
      </c>
      <c r="E8" s="252"/>
      <c r="F8" s="252"/>
      <c r="G8" s="254"/>
      <c r="H8" s="255"/>
      <c r="I8" s="256"/>
    </row>
    <row r="9" spans="1:9" ht="21" customHeight="1">
      <c r="A9" s="248"/>
      <c r="B9" s="299"/>
      <c r="C9" s="251"/>
      <c r="D9" s="247" t="s">
        <v>737</v>
      </c>
      <c r="E9" s="252"/>
      <c r="F9" s="252"/>
      <c r="G9" s="254">
        <f>G10+G45+G52</f>
        <v>9560750</v>
      </c>
      <c r="H9" s="255" t="s">
        <v>7</v>
      </c>
      <c r="I9" s="256"/>
    </row>
    <row r="10" spans="1:9" s="375" customFormat="1" ht="19.5">
      <c r="A10" s="369" t="s">
        <v>135</v>
      </c>
      <c r="B10" s="369" t="s">
        <v>49</v>
      </c>
      <c r="C10" s="369"/>
      <c r="D10" s="370" t="s">
        <v>50</v>
      </c>
      <c r="E10" s="371" t="s">
        <v>52</v>
      </c>
      <c r="F10" s="371" t="s">
        <v>171</v>
      </c>
      <c r="G10" s="372">
        <f>SUM(G11:G44)</f>
        <v>4200750</v>
      </c>
      <c r="H10" s="373" t="s">
        <v>7</v>
      </c>
      <c r="I10" s="374" t="s">
        <v>55</v>
      </c>
    </row>
    <row r="11" spans="1:9" s="375" customFormat="1" ht="19.5">
      <c r="A11" s="377" t="s">
        <v>135</v>
      </c>
      <c r="B11" s="377" t="s">
        <v>49</v>
      </c>
      <c r="C11" s="223" t="s">
        <v>206</v>
      </c>
      <c r="D11" s="194" t="s">
        <v>172</v>
      </c>
      <c r="E11" s="376" t="s">
        <v>52</v>
      </c>
      <c r="F11" s="376" t="s">
        <v>171</v>
      </c>
      <c r="G11" s="367">
        <v>310000</v>
      </c>
      <c r="H11" s="378" t="s">
        <v>7</v>
      </c>
      <c r="I11" s="379" t="s">
        <v>55</v>
      </c>
    </row>
    <row r="12" spans="1:9" s="375" customFormat="1" ht="19.5">
      <c r="A12" s="377" t="s">
        <v>135</v>
      </c>
      <c r="B12" s="377" t="s">
        <v>49</v>
      </c>
      <c r="C12" s="223" t="s">
        <v>207</v>
      </c>
      <c r="D12" s="194" t="s">
        <v>173</v>
      </c>
      <c r="E12" s="376" t="s">
        <v>52</v>
      </c>
      <c r="F12" s="376" t="s">
        <v>171</v>
      </c>
      <c r="G12" s="367">
        <v>140000</v>
      </c>
      <c r="H12" s="378" t="s">
        <v>7</v>
      </c>
      <c r="I12" s="379" t="s">
        <v>55</v>
      </c>
    </row>
    <row r="13" spans="1:9" s="375" customFormat="1" ht="19.5">
      <c r="A13" s="377" t="s">
        <v>135</v>
      </c>
      <c r="B13" s="377" t="s">
        <v>49</v>
      </c>
      <c r="C13" s="223" t="s">
        <v>208</v>
      </c>
      <c r="D13" s="194" t="s">
        <v>174</v>
      </c>
      <c r="E13" s="376" t="s">
        <v>52</v>
      </c>
      <c r="F13" s="376" t="s">
        <v>171</v>
      </c>
      <c r="G13" s="367">
        <v>300000</v>
      </c>
      <c r="H13" s="378" t="s">
        <v>7</v>
      </c>
      <c r="I13" s="379" t="s">
        <v>55</v>
      </c>
    </row>
    <row r="14" spans="1:9" s="375" customFormat="1" ht="19.5">
      <c r="A14" s="377" t="s">
        <v>135</v>
      </c>
      <c r="B14" s="377" t="s">
        <v>49</v>
      </c>
      <c r="C14" s="223" t="s">
        <v>209</v>
      </c>
      <c r="D14" s="194" t="s">
        <v>175</v>
      </c>
      <c r="E14" s="376" t="s">
        <v>52</v>
      </c>
      <c r="F14" s="376" t="s">
        <v>171</v>
      </c>
      <c r="G14" s="367">
        <v>30000</v>
      </c>
      <c r="H14" s="378" t="s">
        <v>7</v>
      </c>
      <c r="I14" s="379" t="s">
        <v>55</v>
      </c>
    </row>
    <row r="15" spans="1:9" s="375" customFormat="1" ht="19.5">
      <c r="A15" s="377" t="s">
        <v>135</v>
      </c>
      <c r="B15" s="377" t="s">
        <v>49</v>
      </c>
      <c r="C15" s="223" t="s">
        <v>210</v>
      </c>
      <c r="D15" s="194" t="s">
        <v>176</v>
      </c>
      <c r="E15" s="376" t="s">
        <v>52</v>
      </c>
      <c r="F15" s="376" t="s">
        <v>171</v>
      </c>
      <c r="G15" s="367">
        <v>59000</v>
      </c>
      <c r="H15" s="378" t="s">
        <v>7</v>
      </c>
      <c r="I15" s="379" t="s">
        <v>55</v>
      </c>
    </row>
    <row r="16" spans="1:9" s="375" customFormat="1" ht="19.5">
      <c r="A16" s="377" t="s">
        <v>135</v>
      </c>
      <c r="B16" s="377" t="s">
        <v>49</v>
      </c>
      <c r="C16" s="223" t="s">
        <v>211</v>
      </c>
      <c r="D16" s="194" t="s">
        <v>177</v>
      </c>
      <c r="E16" s="376" t="s">
        <v>52</v>
      </c>
      <c r="F16" s="376" t="s">
        <v>171</v>
      </c>
      <c r="G16" s="367">
        <v>35000</v>
      </c>
      <c r="H16" s="378" t="s">
        <v>7</v>
      </c>
      <c r="I16" s="379" t="s">
        <v>55</v>
      </c>
    </row>
    <row r="17" spans="1:9" s="375" customFormat="1" ht="19.5">
      <c r="A17" s="377" t="s">
        <v>135</v>
      </c>
      <c r="B17" s="377" t="s">
        <v>49</v>
      </c>
      <c r="C17" s="223" t="s">
        <v>212</v>
      </c>
      <c r="D17" s="194" t="s">
        <v>178</v>
      </c>
      <c r="E17" s="376" t="s">
        <v>52</v>
      </c>
      <c r="F17" s="376" t="s">
        <v>171</v>
      </c>
      <c r="G17" s="367">
        <v>80000</v>
      </c>
      <c r="H17" s="378" t="s">
        <v>7</v>
      </c>
      <c r="I17" s="379" t="s">
        <v>55</v>
      </c>
    </row>
    <row r="18" spans="1:9" s="375" customFormat="1" ht="19.5">
      <c r="A18" s="377" t="s">
        <v>135</v>
      </c>
      <c r="B18" s="377" t="s">
        <v>49</v>
      </c>
      <c r="C18" s="223" t="s">
        <v>213</v>
      </c>
      <c r="D18" s="194" t="s">
        <v>179</v>
      </c>
      <c r="E18" s="376" t="s">
        <v>52</v>
      </c>
      <c r="F18" s="376" t="s">
        <v>171</v>
      </c>
      <c r="G18" s="367">
        <v>50000</v>
      </c>
      <c r="H18" s="378" t="s">
        <v>7</v>
      </c>
      <c r="I18" s="379" t="s">
        <v>55</v>
      </c>
    </row>
    <row r="19" spans="1:9" s="375" customFormat="1" ht="19.5">
      <c r="A19" s="377" t="s">
        <v>135</v>
      </c>
      <c r="B19" s="377" t="s">
        <v>49</v>
      </c>
      <c r="C19" s="223" t="s">
        <v>214</v>
      </c>
      <c r="D19" s="194" t="s">
        <v>180</v>
      </c>
      <c r="E19" s="376" t="s">
        <v>52</v>
      </c>
      <c r="F19" s="376" t="s">
        <v>171</v>
      </c>
      <c r="G19" s="367">
        <v>10000</v>
      </c>
      <c r="H19" s="378" t="s">
        <v>7</v>
      </c>
      <c r="I19" s="379" t="s">
        <v>55</v>
      </c>
    </row>
    <row r="20" spans="1:9" s="375" customFormat="1" ht="19.5">
      <c r="A20" s="377" t="s">
        <v>135</v>
      </c>
      <c r="B20" s="377" t="s">
        <v>49</v>
      </c>
      <c r="C20" s="223" t="s">
        <v>215</v>
      </c>
      <c r="D20" s="194" t="s">
        <v>181</v>
      </c>
      <c r="E20" s="376" t="s">
        <v>52</v>
      </c>
      <c r="F20" s="376" t="s">
        <v>171</v>
      </c>
      <c r="G20" s="367">
        <v>50000</v>
      </c>
      <c r="H20" s="378" t="s">
        <v>7</v>
      </c>
      <c r="I20" s="379" t="s">
        <v>55</v>
      </c>
    </row>
    <row r="21" spans="1:9" s="375" customFormat="1" ht="19.5">
      <c r="A21" s="377" t="s">
        <v>135</v>
      </c>
      <c r="B21" s="377" t="s">
        <v>49</v>
      </c>
      <c r="C21" s="223" t="s">
        <v>216</v>
      </c>
      <c r="D21" s="194" t="s">
        <v>182</v>
      </c>
      <c r="E21" s="376" t="s">
        <v>52</v>
      </c>
      <c r="F21" s="376" t="s">
        <v>171</v>
      </c>
      <c r="G21" s="367">
        <v>199700</v>
      </c>
      <c r="H21" s="378" t="s">
        <v>7</v>
      </c>
      <c r="I21" s="379" t="s">
        <v>55</v>
      </c>
    </row>
    <row r="22" spans="1:9" s="375" customFormat="1" ht="19.5">
      <c r="A22" s="377" t="s">
        <v>135</v>
      </c>
      <c r="B22" s="377" t="s">
        <v>49</v>
      </c>
      <c r="C22" s="223" t="s">
        <v>217</v>
      </c>
      <c r="D22" s="194" t="s">
        <v>183</v>
      </c>
      <c r="E22" s="376" t="s">
        <v>52</v>
      </c>
      <c r="F22" s="376" t="s">
        <v>171</v>
      </c>
      <c r="G22" s="367">
        <v>200000</v>
      </c>
      <c r="H22" s="378" t="s">
        <v>7</v>
      </c>
      <c r="I22" s="379" t="s">
        <v>55</v>
      </c>
    </row>
    <row r="23" spans="1:9" s="375" customFormat="1" ht="19.5">
      <c r="A23" s="377" t="s">
        <v>135</v>
      </c>
      <c r="B23" s="377" t="s">
        <v>49</v>
      </c>
      <c r="C23" s="223" t="s">
        <v>218</v>
      </c>
      <c r="D23" s="194" t="s">
        <v>184</v>
      </c>
      <c r="E23" s="376" t="s">
        <v>52</v>
      </c>
      <c r="F23" s="376" t="s">
        <v>171</v>
      </c>
      <c r="G23" s="367">
        <v>30000</v>
      </c>
      <c r="H23" s="378" t="s">
        <v>7</v>
      </c>
      <c r="I23" s="379" t="s">
        <v>55</v>
      </c>
    </row>
    <row r="24" spans="1:9" s="375" customFormat="1" ht="19.5">
      <c r="A24" s="377" t="s">
        <v>135</v>
      </c>
      <c r="B24" s="377" t="s">
        <v>49</v>
      </c>
      <c r="C24" s="223" t="s">
        <v>219</v>
      </c>
      <c r="D24" s="194" t="s">
        <v>185</v>
      </c>
      <c r="E24" s="376" t="s">
        <v>52</v>
      </c>
      <c r="F24" s="376" t="s">
        <v>171</v>
      </c>
      <c r="G24" s="367">
        <v>20000</v>
      </c>
      <c r="H24" s="378" t="s">
        <v>7</v>
      </c>
      <c r="I24" s="379" t="s">
        <v>55</v>
      </c>
    </row>
    <row r="25" spans="1:9" s="375" customFormat="1" ht="19.5">
      <c r="A25" s="377" t="s">
        <v>135</v>
      </c>
      <c r="B25" s="377" t="s">
        <v>49</v>
      </c>
      <c r="C25" s="223" t="s">
        <v>220</v>
      </c>
      <c r="D25" s="194" t="s">
        <v>186</v>
      </c>
      <c r="E25" s="376" t="s">
        <v>52</v>
      </c>
      <c r="F25" s="376" t="s">
        <v>171</v>
      </c>
      <c r="G25" s="367">
        <v>300000</v>
      </c>
      <c r="H25" s="378" t="s">
        <v>7</v>
      </c>
      <c r="I25" s="379" t="s">
        <v>55</v>
      </c>
    </row>
    <row r="26" spans="1:9" s="375" customFormat="1" ht="19.5">
      <c r="A26" s="377" t="s">
        <v>135</v>
      </c>
      <c r="B26" s="377" t="s">
        <v>49</v>
      </c>
      <c r="C26" s="223" t="s">
        <v>221</v>
      </c>
      <c r="D26" s="194" t="s">
        <v>187</v>
      </c>
      <c r="E26" s="376" t="s">
        <v>52</v>
      </c>
      <c r="F26" s="376" t="s">
        <v>171</v>
      </c>
      <c r="G26" s="367">
        <v>350600</v>
      </c>
      <c r="H26" s="378" t="s">
        <v>7</v>
      </c>
      <c r="I26" s="379" t="s">
        <v>55</v>
      </c>
    </row>
    <row r="27" spans="1:9" s="375" customFormat="1" ht="19.5">
      <c r="A27" s="377" t="s">
        <v>135</v>
      </c>
      <c r="B27" s="377" t="s">
        <v>49</v>
      </c>
      <c r="C27" s="223" t="s">
        <v>222</v>
      </c>
      <c r="D27" s="194" t="s">
        <v>188</v>
      </c>
      <c r="E27" s="376" t="s">
        <v>52</v>
      </c>
      <c r="F27" s="376" t="s">
        <v>171</v>
      </c>
      <c r="G27" s="367">
        <v>85400</v>
      </c>
      <c r="H27" s="378" t="s">
        <v>7</v>
      </c>
      <c r="I27" s="379" t="s">
        <v>55</v>
      </c>
    </row>
    <row r="28" spans="1:9" s="375" customFormat="1" ht="19.5">
      <c r="A28" s="377" t="s">
        <v>135</v>
      </c>
      <c r="B28" s="377" t="s">
        <v>49</v>
      </c>
      <c r="C28" s="223" t="s">
        <v>223</v>
      </c>
      <c r="D28" s="194" t="s">
        <v>189</v>
      </c>
      <c r="E28" s="376" t="s">
        <v>52</v>
      </c>
      <c r="F28" s="376" t="s">
        <v>171</v>
      </c>
      <c r="G28" s="367">
        <v>44600</v>
      </c>
      <c r="H28" s="378" t="s">
        <v>7</v>
      </c>
      <c r="I28" s="379" t="s">
        <v>55</v>
      </c>
    </row>
    <row r="29" spans="1:9" s="375" customFormat="1" ht="19.5">
      <c r="A29" s="377" t="s">
        <v>135</v>
      </c>
      <c r="B29" s="377" t="s">
        <v>49</v>
      </c>
      <c r="C29" s="223" t="s">
        <v>224</v>
      </c>
      <c r="D29" s="194" t="s">
        <v>190</v>
      </c>
      <c r="E29" s="376" t="s">
        <v>52</v>
      </c>
      <c r="F29" s="376" t="s">
        <v>171</v>
      </c>
      <c r="G29" s="367">
        <v>64960</v>
      </c>
      <c r="H29" s="378" t="s">
        <v>7</v>
      </c>
      <c r="I29" s="379" t="s">
        <v>55</v>
      </c>
    </row>
    <row r="30" spans="1:9" s="375" customFormat="1" ht="19.5">
      <c r="A30" s="377" t="s">
        <v>135</v>
      </c>
      <c r="B30" s="377" t="s">
        <v>49</v>
      </c>
      <c r="C30" s="223" t="s">
        <v>225</v>
      </c>
      <c r="D30" s="194" t="s">
        <v>191</v>
      </c>
      <c r="E30" s="376" t="s">
        <v>52</v>
      </c>
      <c r="F30" s="376" t="s">
        <v>171</v>
      </c>
      <c r="G30" s="367">
        <v>69380</v>
      </c>
      <c r="H30" s="378" t="s">
        <v>7</v>
      </c>
      <c r="I30" s="379" t="s">
        <v>55</v>
      </c>
    </row>
    <row r="31" spans="1:9" s="375" customFormat="1" ht="19.5">
      <c r="A31" s="377" t="s">
        <v>135</v>
      </c>
      <c r="B31" s="377" t="s">
        <v>49</v>
      </c>
      <c r="C31" s="223" t="s">
        <v>226</v>
      </c>
      <c r="D31" s="194" t="s">
        <v>192</v>
      </c>
      <c r="E31" s="376" t="s">
        <v>52</v>
      </c>
      <c r="F31" s="376" t="s">
        <v>171</v>
      </c>
      <c r="G31" s="367">
        <v>221180</v>
      </c>
      <c r="H31" s="378" t="s">
        <v>7</v>
      </c>
      <c r="I31" s="379" t="s">
        <v>55</v>
      </c>
    </row>
    <row r="32" spans="1:9" s="375" customFormat="1" ht="19.5">
      <c r="A32" s="377" t="s">
        <v>135</v>
      </c>
      <c r="B32" s="377" t="s">
        <v>49</v>
      </c>
      <c r="C32" s="223" t="s">
        <v>227</v>
      </c>
      <c r="D32" s="194" t="s">
        <v>193</v>
      </c>
      <c r="E32" s="376" t="s">
        <v>52</v>
      </c>
      <c r="F32" s="376" t="s">
        <v>171</v>
      </c>
      <c r="G32" s="367">
        <v>195480</v>
      </c>
      <c r="H32" s="378" t="s">
        <v>7</v>
      </c>
      <c r="I32" s="379" t="s">
        <v>55</v>
      </c>
    </row>
    <row r="33" spans="1:9" s="375" customFormat="1" ht="19.5">
      <c r="A33" s="377" t="s">
        <v>135</v>
      </c>
      <c r="B33" s="377" t="s">
        <v>49</v>
      </c>
      <c r="C33" s="223" t="s">
        <v>228</v>
      </c>
      <c r="D33" s="194" t="s">
        <v>194</v>
      </c>
      <c r="E33" s="376" t="s">
        <v>52</v>
      </c>
      <c r="F33" s="376" t="s">
        <v>171</v>
      </c>
      <c r="G33" s="367">
        <v>25000</v>
      </c>
      <c r="H33" s="378" t="s">
        <v>7</v>
      </c>
      <c r="I33" s="379" t="s">
        <v>55</v>
      </c>
    </row>
    <row r="34" spans="1:9" s="375" customFormat="1" ht="19.5">
      <c r="A34" s="377" t="s">
        <v>135</v>
      </c>
      <c r="B34" s="377" t="s">
        <v>49</v>
      </c>
      <c r="C34" s="223" t="s">
        <v>229</v>
      </c>
      <c r="D34" s="194" t="s">
        <v>195</v>
      </c>
      <c r="E34" s="376" t="s">
        <v>52</v>
      </c>
      <c r="F34" s="376" t="s">
        <v>171</v>
      </c>
      <c r="G34" s="367">
        <v>185500</v>
      </c>
      <c r="H34" s="378" t="s">
        <v>7</v>
      </c>
      <c r="I34" s="379" t="s">
        <v>55</v>
      </c>
    </row>
    <row r="35" spans="1:9" s="375" customFormat="1" ht="19.5">
      <c r="A35" s="377" t="s">
        <v>135</v>
      </c>
      <c r="B35" s="377" t="s">
        <v>49</v>
      </c>
      <c r="C35" s="223" t="s">
        <v>230</v>
      </c>
      <c r="D35" s="194" t="s">
        <v>196</v>
      </c>
      <c r="E35" s="376" t="s">
        <v>52</v>
      </c>
      <c r="F35" s="376" t="s">
        <v>171</v>
      </c>
      <c r="G35" s="367">
        <v>27000</v>
      </c>
      <c r="H35" s="378" t="s">
        <v>7</v>
      </c>
      <c r="I35" s="379" t="s">
        <v>55</v>
      </c>
    </row>
    <row r="36" spans="1:9" s="375" customFormat="1" ht="19.5">
      <c r="A36" s="377" t="s">
        <v>135</v>
      </c>
      <c r="B36" s="377" t="s">
        <v>49</v>
      </c>
      <c r="C36" s="223" t="s">
        <v>231</v>
      </c>
      <c r="D36" s="194" t="s">
        <v>197</v>
      </c>
      <c r="E36" s="376" t="s">
        <v>52</v>
      </c>
      <c r="F36" s="376" t="s">
        <v>171</v>
      </c>
      <c r="G36" s="367">
        <v>129000</v>
      </c>
      <c r="H36" s="378" t="s">
        <v>7</v>
      </c>
      <c r="I36" s="379" t="s">
        <v>55</v>
      </c>
    </row>
    <row r="37" spans="1:9" s="375" customFormat="1" ht="19.5">
      <c r="A37" s="377" t="s">
        <v>135</v>
      </c>
      <c r="B37" s="377" t="s">
        <v>49</v>
      </c>
      <c r="C37" s="223" t="s">
        <v>232</v>
      </c>
      <c r="D37" s="194" t="s">
        <v>198</v>
      </c>
      <c r="E37" s="376" t="s">
        <v>52</v>
      </c>
      <c r="F37" s="376" t="s">
        <v>171</v>
      </c>
      <c r="G37" s="367">
        <v>41850</v>
      </c>
      <c r="H37" s="378" t="s">
        <v>7</v>
      </c>
      <c r="I37" s="379" t="s">
        <v>55</v>
      </c>
    </row>
    <row r="38" spans="1:9" s="375" customFormat="1" ht="19.5">
      <c r="A38" s="642" t="s">
        <v>135</v>
      </c>
      <c r="B38" s="642" t="s">
        <v>49</v>
      </c>
      <c r="C38" s="433" t="s">
        <v>233</v>
      </c>
      <c r="D38" s="261" t="s">
        <v>199</v>
      </c>
      <c r="E38" s="421" t="s">
        <v>52</v>
      </c>
      <c r="F38" s="421" t="s">
        <v>171</v>
      </c>
      <c r="G38" s="434">
        <v>223350</v>
      </c>
      <c r="H38" s="424" t="s">
        <v>7</v>
      </c>
      <c r="I38" s="425" t="s">
        <v>55</v>
      </c>
    </row>
    <row r="39" spans="1:9" s="375" customFormat="1" ht="19.5">
      <c r="A39" s="632" t="s">
        <v>135</v>
      </c>
      <c r="B39" s="632" t="s">
        <v>49</v>
      </c>
      <c r="C39" s="643" t="s">
        <v>234</v>
      </c>
      <c r="D39" s="602" t="s">
        <v>200</v>
      </c>
      <c r="E39" s="633" t="s">
        <v>52</v>
      </c>
      <c r="F39" s="633" t="s">
        <v>171</v>
      </c>
      <c r="G39" s="644">
        <v>90000</v>
      </c>
      <c r="H39" s="400" t="s">
        <v>7</v>
      </c>
      <c r="I39" s="634" t="s">
        <v>55</v>
      </c>
    </row>
    <row r="40" spans="1:9" s="375" customFormat="1" ht="19.5">
      <c r="A40" s="377" t="s">
        <v>135</v>
      </c>
      <c r="B40" s="377" t="s">
        <v>49</v>
      </c>
      <c r="C40" s="223" t="s">
        <v>235</v>
      </c>
      <c r="D40" s="194" t="s">
        <v>201</v>
      </c>
      <c r="E40" s="376" t="s">
        <v>52</v>
      </c>
      <c r="F40" s="376" t="s">
        <v>171</v>
      </c>
      <c r="G40" s="367">
        <v>135000</v>
      </c>
      <c r="H40" s="378" t="s">
        <v>7</v>
      </c>
      <c r="I40" s="379" t="s">
        <v>55</v>
      </c>
    </row>
    <row r="41" spans="1:9" s="375" customFormat="1" ht="19.5">
      <c r="A41" s="377" t="s">
        <v>135</v>
      </c>
      <c r="B41" s="377" t="s">
        <v>49</v>
      </c>
      <c r="C41" s="223" t="s">
        <v>236</v>
      </c>
      <c r="D41" s="194" t="s">
        <v>202</v>
      </c>
      <c r="E41" s="376" t="s">
        <v>52</v>
      </c>
      <c r="F41" s="376" t="s">
        <v>171</v>
      </c>
      <c r="G41" s="367">
        <v>40000</v>
      </c>
      <c r="H41" s="378" t="s">
        <v>7</v>
      </c>
      <c r="I41" s="379" t="s">
        <v>55</v>
      </c>
    </row>
    <row r="42" spans="1:9" s="375" customFormat="1" ht="19.5">
      <c r="A42" s="377" t="s">
        <v>135</v>
      </c>
      <c r="B42" s="377" t="s">
        <v>49</v>
      </c>
      <c r="C42" s="223" t="s">
        <v>237</v>
      </c>
      <c r="D42" s="194" t="s">
        <v>203</v>
      </c>
      <c r="E42" s="376" t="s">
        <v>52</v>
      </c>
      <c r="F42" s="376" t="s">
        <v>171</v>
      </c>
      <c r="G42" s="367">
        <v>25000</v>
      </c>
      <c r="H42" s="378" t="s">
        <v>7</v>
      </c>
      <c r="I42" s="379" t="s">
        <v>55</v>
      </c>
    </row>
    <row r="43" spans="1:9" s="375" customFormat="1" ht="19.5">
      <c r="A43" s="377" t="s">
        <v>135</v>
      </c>
      <c r="B43" s="377" t="s">
        <v>49</v>
      </c>
      <c r="C43" s="223" t="s">
        <v>238</v>
      </c>
      <c r="D43" s="194" t="s">
        <v>204</v>
      </c>
      <c r="E43" s="376" t="s">
        <v>52</v>
      </c>
      <c r="F43" s="376" t="s">
        <v>171</v>
      </c>
      <c r="G43" s="367">
        <v>5400</v>
      </c>
      <c r="H43" s="378" t="s">
        <v>7</v>
      </c>
      <c r="I43" s="379" t="s">
        <v>55</v>
      </c>
    </row>
    <row r="44" spans="1:9" s="375" customFormat="1" ht="19.5">
      <c r="A44" s="377" t="s">
        <v>135</v>
      </c>
      <c r="B44" s="377" t="s">
        <v>49</v>
      </c>
      <c r="C44" s="223" t="s">
        <v>241</v>
      </c>
      <c r="D44" s="194" t="s">
        <v>205</v>
      </c>
      <c r="E44" s="376" t="s">
        <v>52</v>
      </c>
      <c r="F44" s="376" t="s">
        <v>171</v>
      </c>
      <c r="G44" s="367">
        <v>428350</v>
      </c>
      <c r="H44" s="378" t="s">
        <v>7</v>
      </c>
      <c r="I44" s="379" t="s">
        <v>55</v>
      </c>
    </row>
    <row r="45" spans="1:9" s="375" customFormat="1" ht="19.5">
      <c r="A45" s="380" t="s">
        <v>135</v>
      </c>
      <c r="B45" s="416" t="s">
        <v>57</v>
      </c>
      <c r="C45" s="380"/>
      <c r="D45" s="381" t="s">
        <v>58</v>
      </c>
      <c r="E45" s="382" t="s">
        <v>59</v>
      </c>
      <c r="F45" s="376">
        <v>5911310</v>
      </c>
      <c r="G45" s="383">
        <f>SUM(G46:G49)</f>
        <v>3860000</v>
      </c>
      <c r="H45" s="384" t="s">
        <v>7</v>
      </c>
      <c r="I45" s="385"/>
    </row>
    <row r="46" spans="1:9" s="375" customFormat="1" ht="19.5">
      <c r="A46" s="377" t="s">
        <v>135</v>
      </c>
      <c r="B46" s="386" t="s">
        <v>62</v>
      </c>
      <c r="C46" s="223" t="s">
        <v>239</v>
      </c>
      <c r="D46" s="194" t="s">
        <v>596</v>
      </c>
      <c r="E46" s="376" t="s">
        <v>59</v>
      </c>
      <c r="F46" s="376">
        <v>5911310</v>
      </c>
      <c r="G46" s="367">
        <v>2700000</v>
      </c>
      <c r="H46" s="378" t="s">
        <v>7</v>
      </c>
      <c r="I46" s="379" t="s">
        <v>55</v>
      </c>
    </row>
    <row r="47" spans="1:9" s="375" customFormat="1" ht="39">
      <c r="A47" s="377" t="s">
        <v>135</v>
      </c>
      <c r="B47" s="386" t="s">
        <v>62</v>
      </c>
      <c r="C47" s="223"/>
      <c r="D47" s="194" t="s">
        <v>649</v>
      </c>
      <c r="E47" s="382"/>
      <c r="F47" s="376"/>
      <c r="G47" s="367"/>
      <c r="H47" s="378"/>
      <c r="I47" s="379"/>
    </row>
    <row r="48" spans="1:9" s="375" customFormat="1" ht="19.5">
      <c r="A48" s="377" t="s">
        <v>135</v>
      </c>
      <c r="B48" s="386" t="s">
        <v>63</v>
      </c>
      <c r="C48" s="223" t="s">
        <v>240</v>
      </c>
      <c r="D48" s="194" t="s">
        <v>597</v>
      </c>
      <c r="E48" s="376" t="s">
        <v>59</v>
      </c>
      <c r="F48" s="376">
        <v>5911310</v>
      </c>
      <c r="G48" s="367">
        <v>1160000</v>
      </c>
      <c r="H48" s="378" t="s">
        <v>7</v>
      </c>
      <c r="I48" s="379" t="s">
        <v>55</v>
      </c>
    </row>
    <row r="49" spans="1:9" s="375" customFormat="1" ht="39">
      <c r="A49" s="377" t="s">
        <v>135</v>
      </c>
      <c r="B49" s="386" t="s">
        <v>63</v>
      </c>
      <c r="C49" s="219"/>
      <c r="D49" s="194" t="s">
        <v>740</v>
      </c>
      <c r="E49" s="376"/>
      <c r="F49" s="376"/>
      <c r="G49" s="367"/>
      <c r="H49" s="378"/>
      <c r="I49" s="379"/>
    </row>
    <row r="50" spans="1:9" s="375" customFormat="1" ht="19.5" customHeight="1">
      <c r="A50" s="464" t="s">
        <v>136</v>
      </c>
      <c r="B50" s="402" t="s">
        <v>84</v>
      </c>
      <c r="C50" s="402"/>
      <c r="D50" s="247" t="s">
        <v>6</v>
      </c>
      <c r="E50" s="403"/>
      <c r="F50" s="403"/>
      <c r="G50" s="404"/>
      <c r="H50" s="405"/>
      <c r="I50" s="406"/>
    </row>
    <row r="51" spans="1:9" s="375" customFormat="1" ht="19.5" customHeight="1">
      <c r="A51" s="464"/>
      <c r="B51" s="394"/>
      <c r="C51" s="402"/>
      <c r="D51" s="247" t="s">
        <v>744</v>
      </c>
      <c r="E51" s="403"/>
      <c r="F51" s="403"/>
      <c r="G51" s="404"/>
      <c r="H51" s="405"/>
      <c r="I51" s="406"/>
    </row>
    <row r="52" spans="1:9" s="375" customFormat="1" ht="21">
      <c r="A52" s="464"/>
      <c r="B52" s="394"/>
      <c r="C52" s="402"/>
      <c r="D52" s="247" t="s">
        <v>738</v>
      </c>
      <c r="E52" s="403"/>
      <c r="F52" s="403"/>
      <c r="G52" s="404">
        <f>G53+G55+G57</f>
        <v>1500000</v>
      </c>
      <c r="H52" s="405" t="s">
        <v>7</v>
      </c>
      <c r="I52" s="406"/>
    </row>
    <row r="53" spans="1:9" s="375" customFormat="1" ht="19.5">
      <c r="A53" s="465" t="s">
        <v>136</v>
      </c>
      <c r="B53" s="416" t="s">
        <v>157</v>
      </c>
      <c r="C53" s="417" t="s">
        <v>535</v>
      </c>
      <c r="D53" s="418" t="s">
        <v>536</v>
      </c>
      <c r="E53" s="382" t="s">
        <v>59</v>
      </c>
      <c r="F53" s="382">
        <v>5911310</v>
      </c>
      <c r="G53" s="419">
        <v>340000</v>
      </c>
      <c r="H53" s="384" t="s">
        <v>7</v>
      </c>
      <c r="I53" s="385" t="s">
        <v>55</v>
      </c>
    </row>
    <row r="54" spans="1:9" s="375" customFormat="1" ht="39">
      <c r="A54" s="466" t="s">
        <v>136</v>
      </c>
      <c r="B54" s="395" t="s">
        <v>157</v>
      </c>
      <c r="C54" s="396"/>
      <c r="D54" s="397" t="s">
        <v>739</v>
      </c>
      <c r="E54" s="398" t="s">
        <v>59</v>
      </c>
      <c r="F54" s="398">
        <v>5911310</v>
      </c>
      <c r="G54" s="399">
        <v>340000</v>
      </c>
      <c r="H54" s="400" t="s">
        <v>7</v>
      </c>
      <c r="I54" s="401"/>
    </row>
    <row r="55" spans="1:9" s="375" customFormat="1" ht="19.5">
      <c r="A55" s="465" t="s">
        <v>136</v>
      </c>
      <c r="B55" s="387" t="s">
        <v>107</v>
      </c>
      <c r="C55" s="388"/>
      <c r="D55" s="381" t="s">
        <v>108</v>
      </c>
      <c r="E55" s="382" t="s">
        <v>19</v>
      </c>
      <c r="F55" s="389">
        <v>5911500</v>
      </c>
      <c r="G55" s="383">
        <f>SUM(G56:G56)</f>
        <v>900000</v>
      </c>
      <c r="H55" s="384" t="s">
        <v>7</v>
      </c>
      <c r="I55" s="390"/>
    </row>
    <row r="56" spans="1:9" s="375" customFormat="1" ht="19.5">
      <c r="A56" s="467" t="s">
        <v>136</v>
      </c>
      <c r="B56" s="420" t="s">
        <v>107</v>
      </c>
      <c r="C56" s="220" t="s">
        <v>562</v>
      </c>
      <c r="D56" s="261" t="s">
        <v>563</v>
      </c>
      <c r="E56" s="421" t="s">
        <v>19</v>
      </c>
      <c r="F56" s="422">
        <v>5911500</v>
      </c>
      <c r="G56" s="423">
        <v>900000</v>
      </c>
      <c r="H56" s="424" t="s">
        <v>7</v>
      </c>
      <c r="I56" s="425" t="s">
        <v>109</v>
      </c>
    </row>
    <row r="57" spans="1:9" ht="18.75">
      <c r="A57" s="293" t="s">
        <v>136</v>
      </c>
      <c r="B57" s="199" t="s">
        <v>112</v>
      </c>
      <c r="C57" s="77"/>
      <c r="D57" s="15" t="s">
        <v>113</v>
      </c>
      <c r="E57" s="16" t="s">
        <v>19</v>
      </c>
      <c r="F57" s="5">
        <v>5911500</v>
      </c>
      <c r="G57" s="7">
        <f>SUM(G58:G59)</f>
        <v>260000</v>
      </c>
      <c r="H57" s="17" t="s">
        <v>7</v>
      </c>
      <c r="I57" s="75"/>
    </row>
    <row r="58" spans="1:9" ht="36" customHeight="1">
      <c r="A58" s="693" t="s">
        <v>136</v>
      </c>
      <c r="B58" s="689" t="s">
        <v>112</v>
      </c>
      <c r="C58" s="694" t="s">
        <v>838</v>
      </c>
      <c r="D58" s="695" t="s">
        <v>859</v>
      </c>
      <c r="E58" s="690" t="s">
        <v>19</v>
      </c>
      <c r="F58" s="690">
        <v>5911500</v>
      </c>
      <c r="G58" s="691">
        <v>200000</v>
      </c>
      <c r="H58" s="692" t="s">
        <v>7</v>
      </c>
      <c r="I58" s="696" t="s">
        <v>55</v>
      </c>
    </row>
    <row r="59" spans="1:9" ht="37.5">
      <c r="A59" s="693" t="s">
        <v>136</v>
      </c>
      <c r="B59" s="689" t="s">
        <v>112</v>
      </c>
      <c r="C59" s="694" t="s">
        <v>858</v>
      </c>
      <c r="D59" s="738" t="s">
        <v>860</v>
      </c>
      <c r="E59" s="690" t="s">
        <v>19</v>
      </c>
      <c r="F59" s="690">
        <v>5911500</v>
      </c>
      <c r="G59" s="736">
        <v>60000</v>
      </c>
      <c r="H59" s="712" t="s">
        <v>7</v>
      </c>
      <c r="I59" s="737" t="s">
        <v>109</v>
      </c>
    </row>
    <row r="60" spans="1:9" s="375" customFormat="1" ht="19.5">
      <c r="A60" s="739"/>
      <c r="B60" s="740"/>
      <c r="C60" s="428"/>
      <c r="D60" s="429"/>
      <c r="E60" s="521"/>
      <c r="F60" s="522"/>
      <c r="G60" s="523"/>
      <c r="H60" s="524"/>
      <c r="I60" s="525"/>
    </row>
    <row r="61" spans="1:9" s="375" customFormat="1" ht="19.5">
      <c r="A61" s="739"/>
      <c r="B61" s="740"/>
      <c r="C61" s="428"/>
      <c r="D61" s="429"/>
      <c r="E61" s="521"/>
      <c r="F61" s="522"/>
      <c r="G61" s="523"/>
      <c r="H61" s="524"/>
      <c r="I61" s="525"/>
    </row>
    <row r="62" spans="1:9" s="375" customFormat="1" ht="19.5">
      <c r="A62" s="739"/>
      <c r="B62" s="740"/>
      <c r="C62" s="428"/>
      <c r="D62" s="429"/>
      <c r="E62" s="521"/>
      <c r="F62" s="522"/>
      <c r="G62" s="523"/>
      <c r="H62" s="524"/>
      <c r="I62" s="525"/>
    </row>
    <row r="63" spans="1:9" s="375" customFormat="1" ht="19.5">
      <c r="A63" s="739"/>
      <c r="B63" s="740"/>
      <c r="C63" s="428"/>
      <c r="D63" s="429"/>
      <c r="E63" s="521"/>
      <c r="F63" s="522"/>
      <c r="G63" s="523"/>
      <c r="H63" s="524"/>
      <c r="I63" s="525"/>
    </row>
    <row r="64" spans="1:9" ht="18.75" customHeight="1">
      <c r="A64" s="858" t="s">
        <v>759</v>
      </c>
      <c r="B64" s="858"/>
      <c r="C64" s="858"/>
      <c r="D64" s="29"/>
      <c r="E64" s="30"/>
      <c r="F64" s="30"/>
      <c r="G64" s="155"/>
      <c r="H64" s="31"/>
      <c r="I64" s="32"/>
    </row>
    <row r="65" spans="1:9" ht="23.25">
      <c r="A65" s="33">
        <v>5911210</v>
      </c>
      <c r="B65" s="246" t="s">
        <v>644</v>
      </c>
      <c r="C65" s="34" t="s">
        <v>640</v>
      </c>
      <c r="D65" s="35" t="s">
        <v>24</v>
      </c>
      <c r="E65" s="854" t="s">
        <v>25</v>
      </c>
      <c r="F65" s="854"/>
      <c r="G65" s="853">
        <f>G10+G45+G52</f>
        <v>9560750</v>
      </c>
      <c r="H65" s="853"/>
      <c r="I65" s="36" t="s">
        <v>7</v>
      </c>
    </row>
    <row r="66" spans="1:9" ht="18.75">
      <c r="A66" s="33">
        <v>5911220</v>
      </c>
      <c r="B66" s="246" t="s">
        <v>645</v>
      </c>
      <c r="C66" s="34" t="s">
        <v>641</v>
      </c>
      <c r="D66" s="35" t="s">
        <v>27</v>
      </c>
      <c r="E66" s="37"/>
      <c r="F66" s="37"/>
      <c r="G66" s="38"/>
      <c r="H66" s="39"/>
      <c r="I66" s="40"/>
    </row>
    <row r="67" spans="1:9" ht="18.75">
      <c r="A67" s="33">
        <v>5911230</v>
      </c>
      <c r="B67" s="246" t="s">
        <v>646</v>
      </c>
      <c r="C67" s="34" t="s">
        <v>642</v>
      </c>
      <c r="D67" s="35" t="s">
        <v>29</v>
      </c>
      <c r="E67" s="37"/>
      <c r="F67" s="37"/>
      <c r="G67" s="38"/>
      <c r="H67" s="39"/>
      <c r="I67" s="40"/>
    </row>
    <row r="68" spans="1:9" ht="18.75">
      <c r="A68" s="33">
        <v>5911240</v>
      </c>
      <c r="B68" s="246" t="s">
        <v>647</v>
      </c>
      <c r="C68" s="34" t="s">
        <v>643</v>
      </c>
      <c r="D68" s="35" t="s">
        <v>31</v>
      </c>
      <c r="E68" s="37"/>
      <c r="F68" s="37"/>
      <c r="G68" s="38"/>
      <c r="H68" s="39"/>
      <c r="I68" s="40"/>
    </row>
    <row r="69" spans="1:9" ht="18.75">
      <c r="A69" s="37"/>
      <c r="B69" s="34"/>
      <c r="C69" s="34" t="s">
        <v>648</v>
      </c>
      <c r="D69" s="35" t="s">
        <v>33</v>
      </c>
      <c r="E69" s="37"/>
      <c r="F69" s="37"/>
      <c r="G69" s="38"/>
      <c r="H69" s="39"/>
      <c r="I69" s="40"/>
    </row>
  </sheetData>
  <sheetProtection/>
  <mergeCells count="12">
    <mergeCell ref="E4:E6"/>
    <mergeCell ref="G4:H6"/>
    <mergeCell ref="G65:H65"/>
    <mergeCell ref="E65:F65"/>
    <mergeCell ref="I4:I6"/>
    <mergeCell ref="A64:C64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6" r:id="rId2"/>
  <headerFooter>
    <oddHeader>&amp;R&amp;"TH SarabunPSK,ตัวเอียงหนา"&amp;20เอกสารหมายเลข 1&amp;"TH SarabunPSK,ตัวหนา"
</oddHeader>
    <oddFooter>&amp;R&amp;"TH SarabunPSK,ธรรมดา"&amp;14เอกสารแนบบันทึกข้อความ กอง&amp;16นโยบายและแผน ที่ ศธ ๐๕๔๒.๐๑/ว ๕๙๐ ลงวันที่ ๖ ตุลาคม ๒๕๕๘</oddFooter>
  </headerFooter>
  <rowBreaks count="1" manualBreakCount="1">
    <brk id="3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1" zoomScaleSheetLayoutView="91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20.8515625" style="0" bestFit="1" customWidth="1"/>
  </cols>
  <sheetData>
    <row r="1" spans="1:9" ht="21">
      <c r="A1" s="859" t="s">
        <v>731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2.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169" t="s">
        <v>135</v>
      </c>
      <c r="B7" s="42" t="s">
        <v>48</v>
      </c>
      <c r="C7" s="42"/>
      <c r="D7" s="43" t="s">
        <v>47</v>
      </c>
      <c r="E7" s="44"/>
      <c r="F7" s="44"/>
      <c r="G7" s="45"/>
      <c r="H7" s="46"/>
      <c r="I7" s="47"/>
    </row>
    <row r="8" spans="1:9" ht="21">
      <c r="A8" s="169"/>
      <c r="B8" s="41"/>
      <c r="C8" s="42"/>
      <c r="D8" s="43" t="s">
        <v>732</v>
      </c>
      <c r="E8" s="44"/>
      <c r="F8" s="44"/>
      <c r="G8" s="45"/>
      <c r="H8" s="46"/>
      <c r="I8" s="47"/>
    </row>
    <row r="9" spans="1:9" ht="21">
      <c r="A9" s="169"/>
      <c r="B9" s="41"/>
      <c r="C9" s="42"/>
      <c r="D9" s="43" t="s">
        <v>733</v>
      </c>
      <c r="E9" s="44"/>
      <c r="F9" s="44"/>
      <c r="G9" s="45">
        <f>G10+G27</f>
        <v>14546300</v>
      </c>
      <c r="H9" s="46" t="s">
        <v>7</v>
      </c>
      <c r="I9" s="47"/>
    </row>
    <row r="10" spans="1:9" ht="18.75">
      <c r="A10" s="58" t="s">
        <v>135</v>
      </c>
      <c r="B10" s="58" t="s">
        <v>49</v>
      </c>
      <c r="C10" s="90"/>
      <c r="D10" s="61" t="s">
        <v>50</v>
      </c>
      <c r="E10" s="89" t="s">
        <v>52</v>
      </c>
      <c r="F10" s="57" t="s">
        <v>171</v>
      </c>
      <c r="G10" s="91">
        <f>SUM(G11:G26)</f>
        <v>2060300</v>
      </c>
      <c r="H10" s="25" t="s">
        <v>7</v>
      </c>
      <c r="I10" s="26" t="s">
        <v>56</v>
      </c>
    </row>
    <row r="11" spans="1:9" ht="19.5">
      <c r="A11" s="48" t="s">
        <v>135</v>
      </c>
      <c r="B11" s="48" t="s">
        <v>49</v>
      </c>
      <c r="C11" s="219" t="s">
        <v>268</v>
      </c>
      <c r="D11" s="194" t="s">
        <v>285</v>
      </c>
      <c r="E11" s="6" t="s">
        <v>52</v>
      </c>
      <c r="F11" s="6" t="s">
        <v>171</v>
      </c>
      <c r="G11" s="184">
        <v>80000</v>
      </c>
      <c r="H11" s="49" t="s">
        <v>7</v>
      </c>
      <c r="I11" s="18" t="s">
        <v>56</v>
      </c>
    </row>
    <row r="12" spans="1:9" ht="19.5">
      <c r="A12" s="48" t="s">
        <v>135</v>
      </c>
      <c r="B12" s="48" t="s">
        <v>49</v>
      </c>
      <c r="C12" s="219" t="s">
        <v>269</v>
      </c>
      <c r="D12" s="194" t="s">
        <v>286</v>
      </c>
      <c r="E12" s="6" t="s">
        <v>52</v>
      </c>
      <c r="F12" s="6" t="s">
        <v>171</v>
      </c>
      <c r="G12" s="184">
        <v>278535</v>
      </c>
      <c r="H12" s="49" t="s">
        <v>7</v>
      </c>
      <c r="I12" s="18" t="s">
        <v>56</v>
      </c>
    </row>
    <row r="13" spans="1:9" ht="19.5">
      <c r="A13" s="48" t="s">
        <v>135</v>
      </c>
      <c r="B13" s="48" t="s">
        <v>49</v>
      </c>
      <c r="C13" s="219" t="s">
        <v>270</v>
      </c>
      <c r="D13" s="194" t="s">
        <v>287</v>
      </c>
      <c r="E13" s="6" t="s">
        <v>52</v>
      </c>
      <c r="F13" s="6" t="s">
        <v>171</v>
      </c>
      <c r="G13" s="184">
        <v>80000</v>
      </c>
      <c r="H13" s="49" t="s">
        <v>7</v>
      </c>
      <c r="I13" s="18" t="s">
        <v>56</v>
      </c>
    </row>
    <row r="14" spans="1:9" ht="19.5">
      <c r="A14" s="48" t="s">
        <v>135</v>
      </c>
      <c r="B14" s="48" t="s">
        <v>49</v>
      </c>
      <c r="C14" s="219" t="s">
        <v>271</v>
      </c>
      <c r="D14" s="194" t="s">
        <v>288</v>
      </c>
      <c r="E14" s="6" t="s">
        <v>52</v>
      </c>
      <c r="F14" s="6" t="s">
        <v>171</v>
      </c>
      <c r="G14" s="184">
        <v>56105</v>
      </c>
      <c r="H14" s="49" t="s">
        <v>7</v>
      </c>
      <c r="I14" s="18" t="s">
        <v>56</v>
      </c>
    </row>
    <row r="15" spans="1:9" ht="19.5">
      <c r="A15" s="48" t="s">
        <v>135</v>
      </c>
      <c r="B15" s="48" t="s">
        <v>49</v>
      </c>
      <c r="C15" s="219" t="s">
        <v>272</v>
      </c>
      <c r="D15" s="194" t="s">
        <v>289</v>
      </c>
      <c r="E15" s="6" t="s">
        <v>52</v>
      </c>
      <c r="F15" s="6" t="s">
        <v>171</v>
      </c>
      <c r="G15" s="184">
        <v>65000</v>
      </c>
      <c r="H15" s="49" t="s">
        <v>7</v>
      </c>
      <c r="I15" s="18" t="s">
        <v>56</v>
      </c>
    </row>
    <row r="16" spans="1:9" ht="39">
      <c r="A16" s="48" t="s">
        <v>135</v>
      </c>
      <c r="B16" s="48" t="s">
        <v>49</v>
      </c>
      <c r="C16" s="219" t="s">
        <v>273</v>
      </c>
      <c r="D16" s="194" t="s">
        <v>290</v>
      </c>
      <c r="E16" s="6" t="s">
        <v>52</v>
      </c>
      <c r="F16" s="6" t="s">
        <v>171</v>
      </c>
      <c r="G16" s="184">
        <v>80000</v>
      </c>
      <c r="H16" s="49" t="s">
        <v>7</v>
      </c>
      <c r="I16" s="18" t="s">
        <v>56</v>
      </c>
    </row>
    <row r="17" spans="1:9" ht="19.5">
      <c r="A17" s="48" t="s">
        <v>135</v>
      </c>
      <c r="B17" s="48" t="s">
        <v>49</v>
      </c>
      <c r="C17" s="219" t="s">
        <v>274</v>
      </c>
      <c r="D17" s="194" t="s">
        <v>291</v>
      </c>
      <c r="E17" s="6" t="s">
        <v>52</v>
      </c>
      <c r="F17" s="6" t="s">
        <v>171</v>
      </c>
      <c r="G17" s="184">
        <v>30000</v>
      </c>
      <c r="H17" s="49" t="s">
        <v>7</v>
      </c>
      <c r="I17" s="18" t="s">
        <v>56</v>
      </c>
    </row>
    <row r="18" spans="1:9" ht="19.5">
      <c r="A18" s="48" t="s">
        <v>135</v>
      </c>
      <c r="B18" s="48" t="s">
        <v>49</v>
      </c>
      <c r="C18" s="219" t="s">
        <v>275</v>
      </c>
      <c r="D18" s="194" t="s">
        <v>292</v>
      </c>
      <c r="E18" s="6" t="s">
        <v>52</v>
      </c>
      <c r="F18" s="6" t="s">
        <v>171</v>
      </c>
      <c r="G18" s="184">
        <v>60000</v>
      </c>
      <c r="H18" s="49" t="s">
        <v>7</v>
      </c>
      <c r="I18" s="18" t="s">
        <v>56</v>
      </c>
    </row>
    <row r="19" spans="1:9" ht="19.5">
      <c r="A19" s="48" t="s">
        <v>135</v>
      </c>
      <c r="B19" s="48" t="s">
        <v>49</v>
      </c>
      <c r="C19" s="219" t="s">
        <v>276</v>
      </c>
      <c r="D19" s="194" t="s">
        <v>293</v>
      </c>
      <c r="E19" s="6" t="s">
        <v>52</v>
      </c>
      <c r="F19" s="6" t="s">
        <v>171</v>
      </c>
      <c r="G19" s="184">
        <v>100835</v>
      </c>
      <c r="H19" s="49" t="s">
        <v>7</v>
      </c>
      <c r="I19" s="18" t="s">
        <v>56</v>
      </c>
    </row>
    <row r="20" spans="1:9" ht="19.5">
      <c r="A20" s="48" t="s">
        <v>135</v>
      </c>
      <c r="B20" s="48" t="s">
        <v>49</v>
      </c>
      <c r="C20" s="219" t="s">
        <v>277</v>
      </c>
      <c r="D20" s="194" t="s">
        <v>294</v>
      </c>
      <c r="E20" s="6" t="s">
        <v>52</v>
      </c>
      <c r="F20" s="6" t="s">
        <v>171</v>
      </c>
      <c r="G20" s="184">
        <v>386894</v>
      </c>
      <c r="H20" s="49" t="s">
        <v>7</v>
      </c>
      <c r="I20" s="18" t="s">
        <v>56</v>
      </c>
    </row>
    <row r="21" spans="1:9" ht="19.5">
      <c r="A21" s="48" t="s">
        <v>135</v>
      </c>
      <c r="B21" s="48" t="s">
        <v>49</v>
      </c>
      <c r="C21" s="219" t="s">
        <v>278</v>
      </c>
      <c r="D21" s="194" t="s">
        <v>295</v>
      </c>
      <c r="E21" s="6" t="s">
        <v>52</v>
      </c>
      <c r="F21" s="6" t="s">
        <v>171</v>
      </c>
      <c r="G21" s="184">
        <v>80000</v>
      </c>
      <c r="H21" s="49" t="s">
        <v>7</v>
      </c>
      <c r="I21" s="18" t="s">
        <v>56</v>
      </c>
    </row>
    <row r="22" spans="1:9" ht="19.5">
      <c r="A22" s="48" t="s">
        <v>135</v>
      </c>
      <c r="B22" s="48" t="s">
        <v>49</v>
      </c>
      <c r="C22" s="219" t="s">
        <v>279</v>
      </c>
      <c r="D22" s="194" t="s">
        <v>296</v>
      </c>
      <c r="E22" s="83" t="s">
        <v>52</v>
      </c>
      <c r="F22" s="6" t="s">
        <v>171</v>
      </c>
      <c r="G22" s="184">
        <v>60000</v>
      </c>
      <c r="H22" s="49" t="s">
        <v>7</v>
      </c>
      <c r="I22" s="18" t="s">
        <v>56</v>
      </c>
    </row>
    <row r="23" spans="1:9" ht="19.5">
      <c r="A23" s="48" t="s">
        <v>135</v>
      </c>
      <c r="B23" s="58" t="s">
        <v>49</v>
      </c>
      <c r="C23" s="219" t="s">
        <v>280</v>
      </c>
      <c r="D23" s="194" t="s">
        <v>297</v>
      </c>
      <c r="E23" s="57" t="s">
        <v>52</v>
      </c>
      <c r="F23" s="6" t="s">
        <v>171</v>
      </c>
      <c r="G23" s="184">
        <v>50000</v>
      </c>
      <c r="H23" s="59" t="s">
        <v>7</v>
      </c>
      <c r="I23" s="60" t="s">
        <v>56</v>
      </c>
    </row>
    <row r="24" spans="1:9" ht="19.5">
      <c r="A24" s="48" t="s">
        <v>135</v>
      </c>
      <c r="B24" s="48" t="s">
        <v>49</v>
      </c>
      <c r="C24" s="219" t="s">
        <v>281</v>
      </c>
      <c r="D24" s="194" t="s">
        <v>298</v>
      </c>
      <c r="E24" s="6" t="s">
        <v>52</v>
      </c>
      <c r="F24" s="6" t="s">
        <v>171</v>
      </c>
      <c r="G24" s="184">
        <v>298657</v>
      </c>
      <c r="H24" s="49" t="s">
        <v>7</v>
      </c>
      <c r="I24" s="18" t="s">
        <v>56</v>
      </c>
    </row>
    <row r="25" spans="1:9" ht="19.5">
      <c r="A25" s="48" t="s">
        <v>135</v>
      </c>
      <c r="B25" s="48" t="s">
        <v>49</v>
      </c>
      <c r="C25" s="219" t="s">
        <v>282</v>
      </c>
      <c r="D25" s="194" t="s">
        <v>299</v>
      </c>
      <c r="E25" s="6" t="s">
        <v>52</v>
      </c>
      <c r="F25" s="6" t="s">
        <v>171</v>
      </c>
      <c r="G25" s="184">
        <v>100000</v>
      </c>
      <c r="H25" s="49" t="s">
        <v>7</v>
      </c>
      <c r="I25" s="18" t="s">
        <v>56</v>
      </c>
    </row>
    <row r="26" spans="1:9" ht="19.5">
      <c r="A26" s="48" t="s">
        <v>135</v>
      </c>
      <c r="B26" s="48" t="s">
        <v>49</v>
      </c>
      <c r="C26" s="219" t="s">
        <v>283</v>
      </c>
      <c r="D26" s="194" t="s">
        <v>300</v>
      </c>
      <c r="E26" s="6" t="s">
        <v>52</v>
      </c>
      <c r="F26" s="6" t="s">
        <v>171</v>
      </c>
      <c r="G26" s="184">
        <v>254274</v>
      </c>
      <c r="H26" s="49" t="s">
        <v>7</v>
      </c>
      <c r="I26" s="18" t="s">
        <v>56</v>
      </c>
    </row>
    <row r="27" spans="1:9" ht="18.75">
      <c r="A27" s="77" t="s">
        <v>135</v>
      </c>
      <c r="B27" s="426" t="s">
        <v>741</v>
      </c>
      <c r="C27" s="77"/>
      <c r="D27" s="15" t="s">
        <v>58</v>
      </c>
      <c r="E27" s="16" t="s">
        <v>59</v>
      </c>
      <c r="F27" s="16">
        <v>5911310</v>
      </c>
      <c r="G27" s="7">
        <f>SUM(G28:G28)</f>
        <v>12486000</v>
      </c>
      <c r="H27" s="17" t="s">
        <v>7</v>
      </c>
      <c r="I27" s="75"/>
    </row>
    <row r="28" spans="1:9" ht="19.5">
      <c r="A28" s="468" t="s">
        <v>135</v>
      </c>
      <c r="B28" s="242" t="s">
        <v>61</v>
      </c>
      <c r="C28" s="243" t="s">
        <v>284</v>
      </c>
      <c r="D28" s="244" t="s">
        <v>595</v>
      </c>
      <c r="E28" s="201" t="s">
        <v>59</v>
      </c>
      <c r="F28" s="201">
        <v>5911310</v>
      </c>
      <c r="G28" s="245">
        <v>12486000</v>
      </c>
      <c r="H28" s="203" t="s">
        <v>7</v>
      </c>
      <c r="I28" s="204" t="s">
        <v>56</v>
      </c>
    </row>
    <row r="29" spans="1:9" ht="39">
      <c r="A29" s="48"/>
      <c r="B29" s="154"/>
      <c r="C29" s="219"/>
      <c r="D29" s="194" t="s">
        <v>802</v>
      </c>
      <c r="E29" s="16"/>
      <c r="F29" s="6"/>
      <c r="G29" s="184"/>
      <c r="H29" s="49"/>
      <c r="I29" s="18"/>
    </row>
    <row r="30" spans="1:9" ht="21">
      <c r="A30" s="365" t="s">
        <v>138</v>
      </c>
      <c r="B30" s="236" t="s">
        <v>84</v>
      </c>
      <c r="C30" s="236"/>
      <c r="D30" s="237" t="s">
        <v>734</v>
      </c>
      <c r="E30" s="238"/>
      <c r="F30" s="238"/>
      <c r="G30" s="239"/>
      <c r="H30" s="240"/>
      <c r="I30" s="241"/>
    </row>
    <row r="31" spans="1:11" ht="42">
      <c r="A31" s="365"/>
      <c r="B31" s="235"/>
      <c r="C31" s="236"/>
      <c r="D31" s="237" t="s">
        <v>735</v>
      </c>
      <c r="E31" s="238"/>
      <c r="F31" s="238"/>
      <c r="G31" s="239"/>
      <c r="H31" s="240"/>
      <c r="I31" s="241"/>
      <c r="K31" s="189"/>
    </row>
    <row r="32" spans="1:11" ht="21">
      <c r="A32" s="365"/>
      <c r="B32" s="235"/>
      <c r="C32" s="236"/>
      <c r="D32" s="237" t="s">
        <v>738</v>
      </c>
      <c r="E32" s="238"/>
      <c r="F32" s="238"/>
      <c r="G32" s="239">
        <f>G33</f>
        <v>1500000</v>
      </c>
      <c r="H32" s="240" t="s">
        <v>7</v>
      </c>
      <c r="I32" s="241"/>
      <c r="K32" s="189"/>
    </row>
    <row r="33" spans="1:9" ht="18.75">
      <c r="A33" s="77" t="s">
        <v>138</v>
      </c>
      <c r="B33" s="77" t="s">
        <v>102</v>
      </c>
      <c r="C33" s="102"/>
      <c r="D33" s="61" t="s">
        <v>103</v>
      </c>
      <c r="E33" s="89" t="s">
        <v>11</v>
      </c>
      <c r="F33" s="89">
        <v>5911410</v>
      </c>
      <c r="G33" s="91">
        <v>1500000</v>
      </c>
      <c r="H33" s="25" t="s">
        <v>7</v>
      </c>
      <c r="I33" s="26"/>
    </row>
    <row r="34" spans="1:9" ht="19.5">
      <c r="A34" s="295" t="s">
        <v>138</v>
      </c>
      <c r="B34" s="615" t="s">
        <v>102</v>
      </c>
      <c r="C34" s="220" t="s">
        <v>551</v>
      </c>
      <c r="D34" s="261" t="s">
        <v>685</v>
      </c>
      <c r="E34" s="83" t="s">
        <v>11</v>
      </c>
      <c r="F34" s="415">
        <v>5911410</v>
      </c>
      <c r="G34" s="99">
        <v>1500000</v>
      </c>
      <c r="H34" s="87" t="s">
        <v>7</v>
      </c>
      <c r="I34" s="88" t="s">
        <v>15</v>
      </c>
    </row>
    <row r="35" spans="1:9" ht="18.75" customHeight="1">
      <c r="A35" s="858" t="s">
        <v>759</v>
      </c>
      <c r="B35" s="858"/>
      <c r="C35" s="858"/>
      <c r="D35" s="29"/>
      <c r="E35" s="30"/>
      <c r="F35" s="30"/>
      <c r="G35" s="155"/>
      <c r="H35" s="31"/>
      <c r="I35" s="32"/>
    </row>
    <row r="36" spans="1:9" ht="23.25">
      <c r="A36" s="33">
        <v>5911210</v>
      </c>
      <c r="B36" s="246" t="s">
        <v>644</v>
      </c>
      <c r="C36" s="34" t="s">
        <v>640</v>
      </c>
      <c r="D36" s="35" t="s">
        <v>24</v>
      </c>
      <c r="E36" s="854" t="s">
        <v>25</v>
      </c>
      <c r="F36" s="854"/>
      <c r="G36" s="853">
        <f>G9+G32</f>
        <v>16046300</v>
      </c>
      <c r="H36" s="853"/>
      <c r="I36" s="36" t="s">
        <v>7</v>
      </c>
    </row>
    <row r="37" spans="1:9" ht="18.75">
      <c r="A37" s="33">
        <v>5911220</v>
      </c>
      <c r="B37" s="246" t="s">
        <v>645</v>
      </c>
      <c r="C37" s="34" t="s">
        <v>641</v>
      </c>
      <c r="D37" s="35" t="s">
        <v>27</v>
      </c>
      <c r="E37" s="37"/>
      <c r="F37" s="37"/>
      <c r="G37" s="38"/>
      <c r="H37" s="39"/>
      <c r="I37" s="40"/>
    </row>
    <row r="38" spans="1:9" ht="18.75">
      <c r="A38" s="33">
        <v>5911230</v>
      </c>
      <c r="B38" s="246" t="s">
        <v>646</v>
      </c>
      <c r="C38" s="34" t="s">
        <v>642</v>
      </c>
      <c r="D38" s="35" t="s">
        <v>29</v>
      </c>
      <c r="E38" s="37"/>
      <c r="F38" s="37"/>
      <c r="G38" s="38"/>
      <c r="H38" s="39"/>
      <c r="I38" s="40"/>
    </row>
    <row r="39" spans="1:9" ht="18.75">
      <c r="A39" s="33">
        <v>5911240</v>
      </c>
      <c r="B39" s="246" t="s">
        <v>647</v>
      </c>
      <c r="C39" s="34" t="s">
        <v>643</v>
      </c>
      <c r="D39" s="35" t="s">
        <v>31</v>
      </c>
      <c r="E39" s="37"/>
      <c r="F39" s="37"/>
      <c r="G39" s="38"/>
      <c r="H39" s="39"/>
      <c r="I39" s="40"/>
    </row>
    <row r="40" spans="1:9" ht="18.75">
      <c r="A40" s="37"/>
      <c r="B40" s="34"/>
      <c r="C40" s="34" t="s">
        <v>648</v>
      </c>
      <c r="D40" s="35" t="s">
        <v>33</v>
      </c>
      <c r="E40" s="37"/>
      <c r="F40" s="37"/>
      <c r="G40" s="38"/>
      <c r="H40" s="39"/>
      <c r="I40" s="40"/>
    </row>
  </sheetData>
  <sheetProtection/>
  <mergeCells count="12">
    <mergeCell ref="E4:E6"/>
    <mergeCell ref="G4:H6"/>
    <mergeCell ref="G36:H36"/>
    <mergeCell ref="E36:F36"/>
    <mergeCell ref="I4:I6"/>
    <mergeCell ref="A35:C35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" header="0.31496062992125984" footer="0.31496062992125984"/>
  <pageSetup horizontalDpi="600" verticalDpi="600" orientation="landscape" paperSize="9" scale="63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0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5.57421875" style="0" customWidth="1"/>
    <col min="9" max="9" width="23.7109375" style="0" customWidth="1"/>
  </cols>
  <sheetData>
    <row r="1" spans="1:9" ht="21">
      <c r="A1" s="859" t="s">
        <v>731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0.2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169" t="s">
        <v>135</v>
      </c>
      <c r="B7" s="42" t="s">
        <v>48</v>
      </c>
      <c r="C7" s="42"/>
      <c r="D7" s="43" t="s">
        <v>47</v>
      </c>
      <c r="E7" s="44"/>
      <c r="F7" s="44"/>
      <c r="G7" s="45"/>
      <c r="H7" s="46"/>
      <c r="I7" s="47"/>
    </row>
    <row r="8" spans="1:9" ht="21">
      <c r="A8" s="169"/>
      <c r="B8" s="41"/>
      <c r="C8" s="42"/>
      <c r="D8" s="43" t="s">
        <v>732</v>
      </c>
      <c r="E8" s="44"/>
      <c r="F8" s="44"/>
      <c r="G8" s="45"/>
      <c r="H8" s="46"/>
      <c r="I8" s="47"/>
    </row>
    <row r="9" spans="1:9" ht="21">
      <c r="A9" s="407"/>
      <c r="B9" s="408"/>
      <c r="C9" s="409"/>
      <c r="D9" s="410" t="s">
        <v>820</v>
      </c>
      <c r="E9" s="411"/>
      <c r="F9" s="411"/>
      <c r="G9" s="412">
        <f>G10+G23+G26</f>
        <v>3720000</v>
      </c>
      <c r="H9" s="413" t="s">
        <v>7</v>
      </c>
      <c r="I9" s="414"/>
    </row>
    <row r="10" spans="1:9" ht="18.75">
      <c r="A10" s="77" t="s">
        <v>135</v>
      </c>
      <c r="B10" s="77" t="s">
        <v>49</v>
      </c>
      <c r="C10" s="77"/>
      <c r="D10" s="15" t="s">
        <v>50</v>
      </c>
      <c r="E10" s="16" t="s">
        <v>52</v>
      </c>
      <c r="F10" s="6" t="s">
        <v>171</v>
      </c>
      <c r="G10" s="7">
        <f>SUM(G11:G22)</f>
        <v>2224000</v>
      </c>
      <c r="H10" s="17" t="s">
        <v>7</v>
      </c>
      <c r="I10" s="75" t="s">
        <v>16</v>
      </c>
    </row>
    <row r="11" spans="1:9" ht="19.5">
      <c r="A11" s="48" t="s">
        <v>135</v>
      </c>
      <c r="B11" s="48" t="s">
        <v>49</v>
      </c>
      <c r="C11" s="223" t="s">
        <v>242</v>
      </c>
      <c r="D11" s="194" t="s">
        <v>256</v>
      </c>
      <c r="E11" s="6" t="s">
        <v>52</v>
      </c>
      <c r="F11" s="6" t="s">
        <v>171</v>
      </c>
      <c r="G11" s="367">
        <v>426400</v>
      </c>
      <c r="H11" s="49" t="s">
        <v>7</v>
      </c>
      <c r="I11" s="18" t="s">
        <v>16</v>
      </c>
    </row>
    <row r="12" spans="1:9" ht="19.5">
      <c r="A12" s="48" t="s">
        <v>135</v>
      </c>
      <c r="B12" s="48" t="s">
        <v>49</v>
      </c>
      <c r="C12" s="223" t="s">
        <v>243</v>
      </c>
      <c r="D12" s="194" t="s">
        <v>257</v>
      </c>
      <c r="E12" s="6" t="s">
        <v>52</v>
      </c>
      <c r="F12" s="6" t="s">
        <v>171</v>
      </c>
      <c r="G12" s="367">
        <v>272000</v>
      </c>
      <c r="H12" s="49" t="s">
        <v>7</v>
      </c>
      <c r="I12" s="18" t="s">
        <v>16</v>
      </c>
    </row>
    <row r="13" spans="1:9" ht="19.5">
      <c r="A13" s="48" t="s">
        <v>135</v>
      </c>
      <c r="B13" s="48" t="s">
        <v>49</v>
      </c>
      <c r="C13" s="223" t="s">
        <v>244</v>
      </c>
      <c r="D13" s="194" t="s">
        <v>258</v>
      </c>
      <c r="E13" s="6" t="s">
        <v>52</v>
      </c>
      <c r="F13" s="6" t="s">
        <v>171</v>
      </c>
      <c r="G13" s="367">
        <v>30000</v>
      </c>
      <c r="H13" s="49" t="s">
        <v>7</v>
      </c>
      <c r="I13" s="18" t="s">
        <v>16</v>
      </c>
    </row>
    <row r="14" spans="1:9" ht="19.5">
      <c r="A14" s="48" t="s">
        <v>135</v>
      </c>
      <c r="B14" s="48" t="s">
        <v>49</v>
      </c>
      <c r="C14" s="223" t="s">
        <v>245</v>
      </c>
      <c r="D14" s="194" t="s">
        <v>259</v>
      </c>
      <c r="E14" s="6" t="s">
        <v>52</v>
      </c>
      <c r="F14" s="6" t="s">
        <v>171</v>
      </c>
      <c r="G14" s="367">
        <v>302826</v>
      </c>
      <c r="H14" s="49" t="s">
        <v>7</v>
      </c>
      <c r="I14" s="18" t="s">
        <v>16</v>
      </c>
    </row>
    <row r="15" spans="1:9" ht="19.5">
      <c r="A15" s="48" t="s">
        <v>135</v>
      </c>
      <c r="B15" s="48" t="s">
        <v>49</v>
      </c>
      <c r="C15" s="223" t="s">
        <v>246</v>
      </c>
      <c r="D15" s="194" t="s">
        <v>260</v>
      </c>
      <c r="E15" s="6" t="s">
        <v>52</v>
      </c>
      <c r="F15" s="6" t="s">
        <v>171</v>
      </c>
      <c r="G15" s="367">
        <v>50000</v>
      </c>
      <c r="H15" s="49" t="s">
        <v>7</v>
      </c>
      <c r="I15" s="18" t="s">
        <v>16</v>
      </c>
    </row>
    <row r="16" spans="1:9" ht="19.5">
      <c r="A16" s="48" t="s">
        <v>135</v>
      </c>
      <c r="B16" s="48" t="s">
        <v>49</v>
      </c>
      <c r="C16" s="223" t="s">
        <v>247</v>
      </c>
      <c r="D16" s="194" t="s">
        <v>261</v>
      </c>
      <c r="E16" s="6" t="s">
        <v>52</v>
      </c>
      <c r="F16" s="6" t="s">
        <v>171</v>
      </c>
      <c r="G16" s="367">
        <v>133846</v>
      </c>
      <c r="H16" s="49" t="s">
        <v>7</v>
      </c>
      <c r="I16" s="18" t="s">
        <v>16</v>
      </c>
    </row>
    <row r="17" spans="1:9" ht="19.5">
      <c r="A17" s="48" t="s">
        <v>135</v>
      </c>
      <c r="B17" s="48" t="s">
        <v>49</v>
      </c>
      <c r="C17" s="223" t="s">
        <v>248</v>
      </c>
      <c r="D17" s="194" t="s">
        <v>262</v>
      </c>
      <c r="E17" s="6" t="s">
        <v>52</v>
      </c>
      <c r="F17" s="6" t="s">
        <v>171</v>
      </c>
      <c r="G17" s="367">
        <v>120461</v>
      </c>
      <c r="H17" s="49" t="s">
        <v>7</v>
      </c>
      <c r="I17" s="18" t="s">
        <v>16</v>
      </c>
    </row>
    <row r="18" spans="1:9" ht="19.5">
      <c r="A18" s="48" t="s">
        <v>135</v>
      </c>
      <c r="B18" s="48" t="s">
        <v>49</v>
      </c>
      <c r="C18" s="223" t="s">
        <v>249</v>
      </c>
      <c r="D18" s="194" t="s">
        <v>263</v>
      </c>
      <c r="E18" s="6" t="s">
        <v>52</v>
      </c>
      <c r="F18" s="6" t="s">
        <v>171</v>
      </c>
      <c r="G18" s="367">
        <v>266018</v>
      </c>
      <c r="H18" s="49" t="s">
        <v>7</v>
      </c>
      <c r="I18" s="18" t="s">
        <v>16</v>
      </c>
    </row>
    <row r="19" spans="1:9" ht="19.5">
      <c r="A19" s="48" t="s">
        <v>135</v>
      </c>
      <c r="B19" s="48" t="s">
        <v>49</v>
      </c>
      <c r="C19" s="223" t="s">
        <v>250</v>
      </c>
      <c r="D19" s="194" t="s">
        <v>264</v>
      </c>
      <c r="E19" s="6" t="s">
        <v>52</v>
      </c>
      <c r="F19" s="6" t="s">
        <v>171</v>
      </c>
      <c r="G19" s="367">
        <v>282749</v>
      </c>
      <c r="H19" s="49" t="s">
        <v>7</v>
      </c>
      <c r="I19" s="18" t="s">
        <v>16</v>
      </c>
    </row>
    <row r="20" spans="1:9" ht="19.5">
      <c r="A20" s="48" t="s">
        <v>135</v>
      </c>
      <c r="B20" s="48" t="s">
        <v>49</v>
      </c>
      <c r="C20" s="223" t="s">
        <v>251</v>
      </c>
      <c r="D20" s="194" t="s">
        <v>265</v>
      </c>
      <c r="E20" s="6" t="s">
        <v>52</v>
      </c>
      <c r="F20" s="6" t="s">
        <v>171</v>
      </c>
      <c r="G20" s="367">
        <v>58060</v>
      </c>
      <c r="H20" s="49" t="s">
        <v>7</v>
      </c>
      <c r="I20" s="18" t="s">
        <v>16</v>
      </c>
    </row>
    <row r="21" spans="1:9" ht="19.5">
      <c r="A21" s="48" t="s">
        <v>135</v>
      </c>
      <c r="B21" s="48" t="s">
        <v>49</v>
      </c>
      <c r="C21" s="223" t="s">
        <v>252</v>
      </c>
      <c r="D21" s="194" t="s">
        <v>266</v>
      </c>
      <c r="E21" s="6" t="s">
        <v>52</v>
      </c>
      <c r="F21" s="6" t="s">
        <v>171</v>
      </c>
      <c r="G21" s="367">
        <v>25660</v>
      </c>
      <c r="H21" s="49" t="s">
        <v>7</v>
      </c>
      <c r="I21" s="18" t="s">
        <v>16</v>
      </c>
    </row>
    <row r="22" spans="1:9" ht="19.5">
      <c r="A22" s="48" t="s">
        <v>135</v>
      </c>
      <c r="B22" s="48" t="s">
        <v>49</v>
      </c>
      <c r="C22" s="223" t="s">
        <v>253</v>
      </c>
      <c r="D22" s="194" t="s">
        <v>267</v>
      </c>
      <c r="E22" s="6" t="s">
        <v>52</v>
      </c>
      <c r="F22" s="6" t="s">
        <v>171</v>
      </c>
      <c r="G22" s="367">
        <v>255980</v>
      </c>
      <c r="H22" s="49" t="s">
        <v>7</v>
      </c>
      <c r="I22" s="18" t="s">
        <v>16</v>
      </c>
    </row>
    <row r="23" spans="1:9" ht="18.75">
      <c r="A23" s="77" t="s">
        <v>135</v>
      </c>
      <c r="B23" s="426" t="s">
        <v>57</v>
      </c>
      <c r="C23" s="77"/>
      <c r="D23" s="15" t="s">
        <v>58</v>
      </c>
      <c r="E23" s="16" t="s">
        <v>59</v>
      </c>
      <c r="F23" s="6">
        <v>5911310</v>
      </c>
      <c r="G23" s="7">
        <f>SUM(G24:G24)</f>
        <v>640800</v>
      </c>
      <c r="H23" s="17" t="s">
        <v>7</v>
      </c>
      <c r="I23" s="75"/>
    </row>
    <row r="24" spans="1:9" ht="19.5">
      <c r="A24" s="48" t="s">
        <v>135</v>
      </c>
      <c r="B24" s="154" t="s">
        <v>64</v>
      </c>
      <c r="C24" s="223" t="s">
        <v>254</v>
      </c>
      <c r="D24" s="194" t="s">
        <v>742</v>
      </c>
      <c r="E24" s="6" t="s">
        <v>59</v>
      </c>
      <c r="F24" s="6">
        <v>5911310</v>
      </c>
      <c r="G24" s="367">
        <v>640800</v>
      </c>
      <c r="H24" s="49" t="s">
        <v>7</v>
      </c>
      <c r="I24" s="18" t="s">
        <v>16</v>
      </c>
    </row>
    <row r="25" spans="1:9" ht="18.75">
      <c r="A25" s="48" t="s">
        <v>135</v>
      </c>
      <c r="B25" s="154" t="s">
        <v>64</v>
      </c>
      <c r="C25" s="185"/>
      <c r="D25" s="56" t="s">
        <v>832</v>
      </c>
      <c r="E25" s="16"/>
      <c r="F25" s="6"/>
      <c r="G25" s="7"/>
      <c r="H25" s="17"/>
      <c r="I25" s="75"/>
    </row>
    <row r="26" spans="1:9" ht="18.75">
      <c r="A26" s="77" t="s">
        <v>135</v>
      </c>
      <c r="B26" s="77" t="s">
        <v>147</v>
      </c>
      <c r="C26" s="185"/>
      <c r="D26" s="95" t="s">
        <v>66</v>
      </c>
      <c r="E26" s="16" t="s">
        <v>59</v>
      </c>
      <c r="F26" s="16">
        <v>5911320</v>
      </c>
      <c r="G26" s="7">
        <f>SUM(G27:G27)</f>
        <v>855200</v>
      </c>
      <c r="H26" s="17" t="s">
        <v>7</v>
      </c>
      <c r="I26" s="75"/>
    </row>
    <row r="27" spans="1:9" ht="21">
      <c r="A27" s="48" t="s">
        <v>135</v>
      </c>
      <c r="B27" s="154" t="s">
        <v>151</v>
      </c>
      <c r="C27" s="223" t="s">
        <v>255</v>
      </c>
      <c r="D27" s="194" t="s">
        <v>604</v>
      </c>
      <c r="E27" s="6" t="s">
        <v>59</v>
      </c>
      <c r="F27" s="6">
        <v>5911320</v>
      </c>
      <c r="G27" s="186">
        <v>855200</v>
      </c>
      <c r="H27" s="49" t="s">
        <v>7</v>
      </c>
      <c r="I27" s="18" t="s">
        <v>16</v>
      </c>
    </row>
    <row r="28" spans="1:9" ht="19.5">
      <c r="A28" s="323" t="s">
        <v>135</v>
      </c>
      <c r="B28" s="469" t="s">
        <v>151</v>
      </c>
      <c r="C28" s="433"/>
      <c r="D28" s="261" t="s">
        <v>743</v>
      </c>
      <c r="E28" s="83"/>
      <c r="F28" s="83"/>
      <c r="G28" s="434"/>
      <c r="H28" s="87"/>
      <c r="I28" s="88"/>
    </row>
    <row r="29" spans="1:9" ht="18.75">
      <c r="A29" s="858"/>
      <c r="B29" s="858"/>
      <c r="C29" s="224"/>
      <c r="D29" s="29"/>
      <c r="E29" s="30"/>
      <c r="F29" s="30"/>
      <c r="G29" s="155"/>
      <c r="H29" s="31"/>
      <c r="I29" s="32"/>
    </row>
    <row r="30" spans="1:9" ht="23.25" customHeight="1">
      <c r="A30" s="858" t="s">
        <v>759</v>
      </c>
      <c r="B30" s="858"/>
      <c r="C30" s="858"/>
      <c r="D30" s="29"/>
      <c r="E30" s="854" t="s">
        <v>25</v>
      </c>
      <c r="F30" s="854"/>
      <c r="G30" s="853">
        <f>G9</f>
        <v>3720000</v>
      </c>
      <c r="H30" s="853"/>
      <c r="I30" s="36" t="s">
        <v>7</v>
      </c>
    </row>
    <row r="31" spans="1:9" ht="18.75">
      <c r="A31" s="33">
        <v>5911210</v>
      </c>
      <c r="B31" s="246" t="s">
        <v>644</v>
      </c>
      <c r="C31" s="34" t="s">
        <v>640</v>
      </c>
      <c r="D31" s="35" t="s">
        <v>24</v>
      </c>
      <c r="E31" s="37"/>
      <c r="F31" s="37"/>
      <c r="G31" s="38"/>
      <c r="H31" s="39"/>
      <c r="I31" s="40"/>
    </row>
    <row r="32" spans="1:9" ht="18.75">
      <c r="A32" s="33">
        <v>5911220</v>
      </c>
      <c r="B32" s="246" t="s">
        <v>645</v>
      </c>
      <c r="C32" s="34" t="s">
        <v>641</v>
      </c>
      <c r="D32" s="35" t="s">
        <v>27</v>
      </c>
      <c r="E32" s="37"/>
      <c r="F32" s="37"/>
      <c r="G32" s="38"/>
      <c r="H32" s="39"/>
      <c r="I32" s="40"/>
    </row>
    <row r="33" spans="1:9" ht="18.75">
      <c r="A33" s="33">
        <v>5911230</v>
      </c>
      <c r="B33" s="246" t="s">
        <v>646</v>
      </c>
      <c r="C33" s="34" t="s">
        <v>642</v>
      </c>
      <c r="D33" s="35" t="s">
        <v>29</v>
      </c>
      <c r="E33" s="37"/>
      <c r="F33" s="37"/>
      <c r="G33" s="38"/>
      <c r="H33" s="39"/>
      <c r="I33" s="40"/>
    </row>
    <row r="34" spans="1:9" ht="18.75">
      <c r="A34" s="33">
        <v>5911240</v>
      </c>
      <c r="B34" s="246" t="s">
        <v>647</v>
      </c>
      <c r="C34" s="34" t="s">
        <v>643</v>
      </c>
      <c r="D34" s="35" t="s">
        <v>31</v>
      </c>
      <c r="E34" s="37"/>
      <c r="F34" s="37"/>
      <c r="G34" s="38"/>
      <c r="H34" s="39"/>
      <c r="I34" s="40"/>
    </row>
    <row r="35" spans="1:4" ht="18.75">
      <c r="A35" s="37"/>
      <c r="B35" s="34"/>
      <c r="C35" s="34" t="s">
        <v>648</v>
      </c>
      <c r="D35" s="35" t="s">
        <v>33</v>
      </c>
    </row>
  </sheetData>
  <sheetProtection/>
  <mergeCells count="13">
    <mergeCell ref="D4:D6"/>
    <mergeCell ref="E4:E6"/>
    <mergeCell ref="G4:H6"/>
    <mergeCell ref="G30:H30"/>
    <mergeCell ref="A29:B29"/>
    <mergeCell ref="E30:F30"/>
    <mergeCell ref="I4:I6"/>
    <mergeCell ref="A30:C30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7" r:id="rId2"/>
  <headerFooter>
    <oddHeader>&amp;R&amp;"TH SarabunPSK,ตัวเอียงหนา"&amp;20เอกสารหมายเลข 1</oddHeader>
    <oddFooter>&amp;Rเ&amp;"TH SarabunPSK,ตัวเอียงหนา"&amp;16อกสารแนบบันทึกข้อความ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0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6.28125" style="0" bestFit="1" customWidth="1"/>
  </cols>
  <sheetData>
    <row r="1" spans="1:9" ht="21">
      <c r="A1" s="859" t="s">
        <v>857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5.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169" t="s">
        <v>134</v>
      </c>
      <c r="B7" s="42" t="s">
        <v>36</v>
      </c>
      <c r="C7" s="42"/>
      <c r="D7" s="43" t="s">
        <v>35</v>
      </c>
      <c r="E7" s="44"/>
      <c r="F7" s="44"/>
      <c r="G7" s="45"/>
      <c r="H7" s="46"/>
      <c r="I7" s="47"/>
    </row>
    <row r="8" spans="1:9" ht="21">
      <c r="A8" s="169"/>
      <c r="B8" s="41"/>
      <c r="C8" s="176"/>
      <c r="D8" s="43" t="s">
        <v>749</v>
      </c>
      <c r="E8" s="44"/>
      <c r="F8" s="44"/>
      <c r="G8" s="45"/>
      <c r="H8" s="46"/>
      <c r="I8" s="47"/>
    </row>
    <row r="9" spans="1:9" ht="21">
      <c r="A9" s="169"/>
      <c r="B9" s="41"/>
      <c r="C9" s="176"/>
      <c r="D9" s="43" t="s">
        <v>821</v>
      </c>
      <c r="E9" s="44"/>
      <c r="F9" s="44"/>
      <c r="G9" s="45">
        <f>G10</f>
        <v>94100</v>
      </c>
      <c r="H9" s="46" t="s">
        <v>7</v>
      </c>
      <c r="I9" s="47"/>
    </row>
    <row r="10" spans="1:9" ht="23.25" customHeight="1">
      <c r="A10" s="93" t="s">
        <v>134</v>
      </c>
      <c r="B10" s="93" t="s">
        <v>37</v>
      </c>
      <c r="C10" s="679" t="s">
        <v>853</v>
      </c>
      <c r="D10" s="680" t="s">
        <v>856</v>
      </c>
      <c r="E10" s="653" t="s">
        <v>11</v>
      </c>
      <c r="F10" s="668">
        <v>5911410</v>
      </c>
      <c r="G10" s="735">
        <v>94100</v>
      </c>
      <c r="H10" s="117" t="s">
        <v>7</v>
      </c>
      <c r="I10" s="118" t="s">
        <v>852</v>
      </c>
    </row>
    <row r="11" spans="1:9" ht="25.5" customHeight="1">
      <c r="A11" s="728"/>
      <c r="B11" s="728"/>
      <c r="C11" s="729"/>
      <c r="D11" s="730"/>
      <c r="E11" s="731"/>
      <c r="F11" s="732"/>
      <c r="G11" s="733"/>
      <c r="H11" s="734"/>
      <c r="I11" s="734"/>
    </row>
    <row r="12" spans="1:9" ht="21">
      <c r="A12" s="248" t="s">
        <v>136</v>
      </c>
      <c r="B12" s="449" t="s">
        <v>84</v>
      </c>
      <c r="C12" s="226"/>
      <c r="D12" s="227" t="s">
        <v>6</v>
      </c>
      <c r="E12" s="229"/>
      <c r="F12" s="229"/>
      <c r="G12" s="230"/>
      <c r="H12" s="231"/>
      <c r="I12" s="232"/>
    </row>
    <row r="13" spans="1:9" ht="21">
      <c r="A13" s="248"/>
      <c r="B13" s="250"/>
      <c r="C13" s="251"/>
      <c r="D13" s="247" t="s">
        <v>745</v>
      </c>
      <c r="E13" s="252"/>
      <c r="F13" s="253"/>
      <c r="G13" s="254"/>
      <c r="H13" s="255"/>
      <c r="I13" s="256"/>
    </row>
    <row r="14" spans="1:9" ht="21">
      <c r="A14" s="248"/>
      <c r="B14" s="250"/>
      <c r="C14" s="251"/>
      <c r="D14" s="247" t="s">
        <v>738</v>
      </c>
      <c r="E14" s="252"/>
      <c r="F14" s="253"/>
      <c r="G14" s="230">
        <f>G15+G21</f>
        <v>1469800</v>
      </c>
      <c r="H14" s="231" t="s">
        <v>7</v>
      </c>
      <c r="I14" s="256"/>
    </row>
    <row r="15" spans="1:9" ht="18.75">
      <c r="A15" s="470" t="s">
        <v>136</v>
      </c>
      <c r="B15" s="257" t="s">
        <v>85</v>
      </c>
      <c r="C15" s="102"/>
      <c r="D15" s="61" t="s">
        <v>50</v>
      </c>
      <c r="E15" s="100" t="s">
        <v>52</v>
      </c>
      <c r="F15" s="258" t="s">
        <v>171</v>
      </c>
      <c r="G15" s="103">
        <f>SUM(G16:G20)</f>
        <v>1049800</v>
      </c>
      <c r="H15" s="104" t="s">
        <v>7</v>
      </c>
      <c r="I15" s="105" t="s">
        <v>14</v>
      </c>
    </row>
    <row r="16" spans="1:9" ht="19.5">
      <c r="A16" s="291" t="s">
        <v>136</v>
      </c>
      <c r="B16" s="259" t="s">
        <v>85</v>
      </c>
      <c r="C16" s="219" t="s">
        <v>607</v>
      </c>
      <c r="D16" s="194" t="s">
        <v>427</v>
      </c>
      <c r="E16" s="23" t="s">
        <v>52</v>
      </c>
      <c r="F16" s="122" t="s">
        <v>171</v>
      </c>
      <c r="G16" s="367">
        <v>50000</v>
      </c>
      <c r="H16" s="108" t="s">
        <v>7</v>
      </c>
      <c r="I16" s="109" t="s">
        <v>14</v>
      </c>
    </row>
    <row r="17" spans="1:9" ht="19.5">
      <c r="A17" s="291" t="s">
        <v>136</v>
      </c>
      <c r="B17" s="259" t="s">
        <v>85</v>
      </c>
      <c r="C17" s="219" t="s">
        <v>608</v>
      </c>
      <c r="D17" s="194" t="s">
        <v>428</v>
      </c>
      <c r="E17" s="23" t="s">
        <v>52</v>
      </c>
      <c r="F17" s="122" t="s">
        <v>171</v>
      </c>
      <c r="G17" s="367">
        <f>269800+420000</f>
        <v>689800</v>
      </c>
      <c r="H17" s="108" t="s">
        <v>7</v>
      </c>
      <c r="I17" s="109" t="s">
        <v>14</v>
      </c>
    </row>
    <row r="18" spans="1:9" ht="19.5">
      <c r="A18" s="291" t="s">
        <v>136</v>
      </c>
      <c r="B18" s="259" t="s">
        <v>85</v>
      </c>
      <c r="C18" s="219" t="s">
        <v>609</v>
      </c>
      <c r="D18" s="194" t="s">
        <v>429</v>
      </c>
      <c r="E18" s="23" t="s">
        <v>52</v>
      </c>
      <c r="F18" s="122" t="s">
        <v>171</v>
      </c>
      <c r="G18" s="367">
        <v>100000</v>
      </c>
      <c r="H18" s="108" t="s">
        <v>7</v>
      </c>
      <c r="I18" s="109" t="s">
        <v>14</v>
      </c>
    </row>
    <row r="19" spans="1:9" ht="19.5">
      <c r="A19" s="291" t="s">
        <v>136</v>
      </c>
      <c r="B19" s="259" t="s">
        <v>85</v>
      </c>
      <c r="C19" s="219" t="s">
        <v>425</v>
      </c>
      <c r="D19" s="194" t="s">
        <v>430</v>
      </c>
      <c r="E19" s="23" t="s">
        <v>52</v>
      </c>
      <c r="F19" s="122" t="s">
        <v>171</v>
      </c>
      <c r="G19" s="367">
        <v>60000</v>
      </c>
      <c r="H19" s="108" t="s">
        <v>7</v>
      </c>
      <c r="I19" s="109" t="s">
        <v>14</v>
      </c>
    </row>
    <row r="20" spans="1:9" ht="19.5">
      <c r="A20" s="291" t="s">
        <v>136</v>
      </c>
      <c r="B20" s="259" t="s">
        <v>85</v>
      </c>
      <c r="C20" s="219" t="s">
        <v>426</v>
      </c>
      <c r="D20" s="194" t="s">
        <v>431</v>
      </c>
      <c r="E20" s="23" t="s">
        <v>52</v>
      </c>
      <c r="F20" s="122" t="s">
        <v>171</v>
      </c>
      <c r="G20" s="367">
        <v>150000</v>
      </c>
      <c r="H20" s="108" t="s">
        <v>7</v>
      </c>
      <c r="I20" s="109" t="s">
        <v>14</v>
      </c>
    </row>
    <row r="21" spans="1:9" ht="18.75">
      <c r="A21" s="293" t="s">
        <v>136</v>
      </c>
      <c r="B21" s="426" t="s">
        <v>153</v>
      </c>
      <c r="C21" s="77"/>
      <c r="D21" s="15" t="s">
        <v>58</v>
      </c>
      <c r="E21" s="16" t="s">
        <v>59</v>
      </c>
      <c r="F21" s="6">
        <v>5911310</v>
      </c>
      <c r="G21" s="7">
        <f>G22</f>
        <v>420000</v>
      </c>
      <c r="H21" s="17" t="s">
        <v>7</v>
      </c>
      <c r="I21" s="109"/>
    </row>
    <row r="22" spans="1:9" ht="19.5">
      <c r="A22" s="471" t="s">
        <v>136</v>
      </c>
      <c r="B22" s="435" t="s">
        <v>156</v>
      </c>
      <c r="C22" s="436" t="s">
        <v>424</v>
      </c>
      <c r="D22" s="437" t="s">
        <v>686</v>
      </c>
      <c r="E22" s="438" t="s">
        <v>59</v>
      </c>
      <c r="F22" s="438">
        <v>5911310</v>
      </c>
      <c r="G22" s="439">
        <v>420000</v>
      </c>
      <c r="H22" s="440" t="s">
        <v>7</v>
      </c>
      <c r="I22" s="441" t="s">
        <v>14</v>
      </c>
    </row>
    <row r="23" spans="1:9" ht="19.5">
      <c r="A23" s="462"/>
      <c r="B23" s="442"/>
      <c r="C23" s="443"/>
      <c r="D23" s="444" t="s">
        <v>746</v>
      </c>
      <c r="E23" s="445"/>
      <c r="F23" s="445"/>
      <c r="G23" s="446"/>
      <c r="H23" s="447"/>
      <c r="I23" s="448"/>
    </row>
    <row r="24" spans="1:9" ht="18.75">
      <c r="A24" s="858"/>
      <c r="B24" s="858"/>
      <c r="C24" s="224"/>
      <c r="D24" s="29"/>
      <c r="E24" s="30"/>
      <c r="F24" s="30"/>
      <c r="G24" s="155"/>
      <c r="H24" s="31"/>
      <c r="I24" s="32"/>
    </row>
    <row r="25" spans="1:9" ht="18.75">
      <c r="A25" s="858" t="s">
        <v>759</v>
      </c>
      <c r="B25" s="858"/>
      <c r="C25" s="858"/>
      <c r="D25" s="29"/>
      <c r="E25" s="30"/>
      <c r="F25" s="30"/>
      <c r="G25" s="155"/>
      <c r="H25" s="31"/>
      <c r="I25" s="32"/>
    </row>
    <row r="26" spans="1:9" ht="23.25" customHeight="1">
      <c r="A26" s="33">
        <v>5911210</v>
      </c>
      <c r="B26" s="246" t="s">
        <v>644</v>
      </c>
      <c r="C26" s="34" t="s">
        <v>640</v>
      </c>
      <c r="D26" s="35" t="s">
        <v>24</v>
      </c>
      <c r="E26" s="854" t="s">
        <v>25</v>
      </c>
      <c r="F26" s="854"/>
      <c r="G26" s="853">
        <f>G14+G9</f>
        <v>1563900</v>
      </c>
      <c r="H26" s="853"/>
      <c r="I26" s="36" t="s">
        <v>7</v>
      </c>
    </row>
    <row r="27" spans="1:9" ht="18.75">
      <c r="A27" s="33">
        <v>5911220</v>
      </c>
      <c r="B27" s="246" t="s">
        <v>645</v>
      </c>
      <c r="C27" s="34" t="s">
        <v>641</v>
      </c>
      <c r="D27" s="35" t="s">
        <v>27</v>
      </c>
      <c r="E27" s="37"/>
      <c r="F27" s="37"/>
      <c r="G27" s="38"/>
      <c r="H27" s="39"/>
      <c r="I27" s="40"/>
    </row>
    <row r="28" spans="1:9" ht="18.75">
      <c r="A28" s="33">
        <v>5911230</v>
      </c>
      <c r="B28" s="246" t="s">
        <v>646</v>
      </c>
      <c r="C28" s="34" t="s">
        <v>642</v>
      </c>
      <c r="D28" s="35" t="s">
        <v>29</v>
      </c>
      <c r="E28" s="37"/>
      <c r="F28" s="37"/>
      <c r="G28" s="38"/>
      <c r="H28" s="39"/>
      <c r="I28" s="40"/>
    </row>
    <row r="29" spans="1:9" ht="18.75">
      <c r="A29" s="33">
        <v>5911240</v>
      </c>
      <c r="B29" s="246" t="s">
        <v>647</v>
      </c>
      <c r="C29" s="34" t="s">
        <v>643</v>
      </c>
      <c r="D29" s="35" t="s">
        <v>31</v>
      </c>
      <c r="E29" s="37"/>
      <c r="F29" s="37"/>
      <c r="G29" s="38"/>
      <c r="H29" s="39"/>
      <c r="I29" s="40"/>
    </row>
    <row r="30" spans="1:9" ht="18.75">
      <c r="A30" s="37"/>
      <c r="B30" s="34"/>
      <c r="C30" s="34" t="s">
        <v>648</v>
      </c>
      <c r="D30" s="35" t="s">
        <v>33</v>
      </c>
      <c r="E30" s="37"/>
      <c r="F30" s="37"/>
      <c r="G30" s="38"/>
      <c r="H30" s="39"/>
      <c r="I30" s="40"/>
    </row>
  </sheetData>
  <sheetProtection/>
  <mergeCells count="13">
    <mergeCell ref="E4:E6"/>
    <mergeCell ref="G4:H6"/>
    <mergeCell ref="I4:I6"/>
    <mergeCell ref="A24:B24"/>
    <mergeCell ref="E26:F26"/>
    <mergeCell ref="G26:H26"/>
    <mergeCell ref="A1:I1"/>
    <mergeCell ref="A2:I2"/>
    <mergeCell ref="A4:A6"/>
    <mergeCell ref="B4:B6"/>
    <mergeCell ref="A25:C25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6.28125" style="0" bestFit="1" customWidth="1"/>
  </cols>
  <sheetData>
    <row r="1" spans="1:9" ht="21">
      <c r="A1" s="859" t="s">
        <v>731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18.75" customHeight="1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7.7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 customHeight="1">
      <c r="A7" s="248" t="s">
        <v>136</v>
      </c>
      <c r="B7" s="449" t="s">
        <v>84</v>
      </c>
      <c r="C7" s="226"/>
      <c r="D7" s="227" t="s">
        <v>6</v>
      </c>
      <c r="E7" s="229"/>
      <c r="F7" s="229"/>
      <c r="G7" s="230"/>
      <c r="H7" s="231"/>
      <c r="I7" s="232"/>
    </row>
    <row r="8" spans="1:9" ht="21">
      <c r="A8" s="248"/>
      <c r="B8" s="250"/>
      <c r="C8" s="251"/>
      <c r="D8" s="247" t="s">
        <v>745</v>
      </c>
      <c r="E8" s="252"/>
      <c r="F8" s="253"/>
      <c r="G8" s="254"/>
      <c r="H8" s="255"/>
      <c r="I8" s="256"/>
    </row>
    <row r="9" spans="1:9" ht="21">
      <c r="A9" s="248"/>
      <c r="B9" s="250"/>
      <c r="C9" s="251"/>
      <c r="D9" s="247" t="s">
        <v>738</v>
      </c>
      <c r="E9" s="252"/>
      <c r="F9" s="253"/>
      <c r="G9" s="254">
        <f>G10+G62</f>
        <v>2432600</v>
      </c>
      <c r="H9" s="255" t="s">
        <v>7</v>
      </c>
      <c r="I9" s="256"/>
    </row>
    <row r="10" spans="1:9" ht="18.75">
      <c r="A10" s="461" t="s">
        <v>136</v>
      </c>
      <c r="B10" s="257" t="s">
        <v>85</v>
      </c>
      <c r="C10" s="102"/>
      <c r="D10" s="61" t="s">
        <v>50</v>
      </c>
      <c r="E10" s="100" t="s">
        <v>52</v>
      </c>
      <c r="F10" s="258" t="s">
        <v>171</v>
      </c>
      <c r="G10" s="103">
        <f>SUM(G11:G61)</f>
        <v>2007600</v>
      </c>
      <c r="H10" s="104" t="s">
        <v>7</v>
      </c>
      <c r="I10" s="105" t="s">
        <v>13</v>
      </c>
    </row>
    <row r="11" spans="1:9" ht="19.5">
      <c r="A11" s="291" t="s">
        <v>136</v>
      </c>
      <c r="B11" s="259" t="s">
        <v>85</v>
      </c>
      <c r="C11" s="219" t="s">
        <v>432</v>
      </c>
      <c r="D11" s="194" t="s">
        <v>483</v>
      </c>
      <c r="E11" s="23" t="s">
        <v>52</v>
      </c>
      <c r="F11" s="122" t="s">
        <v>171</v>
      </c>
      <c r="G11" s="184">
        <v>40000</v>
      </c>
      <c r="H11" s="108" t="s">
        <v>7</v>
      </c>
      <c r="I11" s="109" t="s">
        <v>13</v>
      </c>
    </row>
    <row r="12" spans="1:9" ht="19.5">
      <c r="A12" s="291" t="s">
        <v>136</v>
      </c>
      <c r="B12" s="259" t="s">
        <v>85</v>
      </c>
      <c r="C12" s="219" t="s">
        <v>433</v>
      </c>
      <c r="D12" s="194" t="s">
        <v>484</v>
      </c>
      <c r="E12" s="23" t="s">
        <v>52</v>
      </c>
      <c r="F12" s="122" t="s">
        <v>171</v>
      </c>
      <c r="G12" s="184">
        <v>40000</v>
      </c>
      <c r="H12" s="108" t="s">
        <v>7</v>
      </c>
      <c r="I12" s="109" t="s">
        <v>13</v>
      </c>
    </row>
    <row r="13" spans="1:9" ht="19.5">
      <c r="A13" s="291" t="s">
        <v>136</v>
      </c>
      <c r="B13" s="259" t="s">
        <v>85</v>
      </c>
      <c r="C13" s="219" t="s">
        <v>434</v>
      </c>
      <c r="D13" s="194" t="s">
        <v>485</v>
      </c>
      <c r="E13" s="23" t="s">
        <v>52</v>
      </c>
      <c r="F13" s="122" t="s">
        <v>171</v>
      </c>
      <c r="G13" s="184">
        <v>70000</v>
      </c>
      <c r="H13" s="108" t="s">
        <v>7</v>
      </c>
      <c r="I13" s="109" t="s">
        <v>13</v>
      </c>
    </row>
    <row r="14" spans="1:9" ht="19.5">
      <c r="A14" s="291" t="s">
        <v>136</v>
      </c>
      <c r="B14" s="259" t="s">
        <v>85</v>
      </c>
      <c r="C14" s="219" t="s">
        <v>435</v>
      </c>
      <c r="D14" s="194" t="s">
        <v>486</v>
      </c>
      <c r="E14" s="23" t="s">
        <v>52</v>
      </c>
      <c r="F14" s="122" t="s">
        <v>171</v>
      </c>
      <c r="G14" s="184">
        <v>50000</v>
      </c>
      <c r="H14" s="108" t="s">
        <v>7</v>
      </c>
      <c r="I14" s="109" t="s">
        <v>13</v>
      </c>
    </row>
    <row r="15" spans="1:9" ht="19.5">
      <c r="A15" s="291" t="s">
        <v>136</v>
      </c>
      <c r="B15" s="259" t="s">
        <v>85</v>
      </c>
      <c r="C15" s="219" t="s">
        <v>436</v>
      </c>
      <c r="D15" s="194" t="s">
        <v>487</v>
      </c>
      <c r="E15" s="23" t="s">
        <v>52</v>
      </c>
      <c r="F15" s="122" t="s">
        <v>171</v>
      </c>
      <c r="G15" s="184">
        <v>25000</v>
      </c>
      <c r="H15" s="108" t="s">
        <v>7</v>
      </c>
      <c r="I15" s="109" t="s">
        <v>13</v>
      </c>
    </row>
    <row r="16" spans="1:9" ht="19.5">
      <c r="A16" s="291" t="s">
        <v>136</v>
      </c>
      <c r="B16" s="259" t="s">
        <v>85</v>
      </c>
      <c r="C16" s="219" t="s">
        <v>437</v>
      </c>
      <c r="D16" s="194" t="s">
        <v>488</v>
      </c>
      <c r="E16" s="23" t="s">
        <v>52</v>
      </c>
      <c r="F16" s="122" t="s">
        <v>171</v>
      </c>
      <c r="G16" s="184">
        <v>15650</v>
      </c>
      <c r="H16" s="108" t="s">
        <v>7</v>
      </c>
      <c r="I16" s="109" t="s">
        <v>13</v>
      </c>
    </row>
    <row r="17" spans="1:9" ht="19.5">
      <c r="A17" s="291" t="s">
        <v>136</v>
      </c>
      <c r="B17" s="259" t="s">
        <v>85</v>
      </c>
      <c r="C17" s="219" t="s">
        <v>438</v>
      </c>
      <c r="D17" s="194" t="s">
        <v>489</v>
      </c>
      <c r="E17" s="23" t="s">
        <v>52</v>
      </c>
      <c r="F17" s="122" t="s">
        <v>171</v>
      </c>
      <c r="G17" s="184">
        <v>25000</v>
      </c>
      <c r="H17" s="108" t="s">
        <v>7</v>
      </c>
      <c r="I17" s="109" t="s">
        <v>13</v>
      </c>
    </row>
    <row r="18" spans="1:9" ht="19.5">
      <c r="A18" s="291" t="s">
        <v>136</v>
      </c>
      <c r="B18" s="259" t="s">
        <v>85</v>
      </c>
      <c r="C18" s="219" t="s">
        <v>439</v>
      </c>
      <c r="D18" s="194" t="s">
        <v>490</v>
      </c>
      <c r="E18" s="23" t="s">
        <v>52</v>
      </c>
      <c r="F18" s="122" t="s">
        <v>171</v>
      </c>
      <c r="G18" s="184">
        <v>30000</v>
      </c>
      <c r="H18" s="108" t="s">
        <v>7</v>
      </c>
      <c r="I18" s="109" t="s">
        <v>13</v>
      </c>
    </row>
    <row r="19" spans="1:9" ht="19.5">
      <c r="A19" s="291" t="s">
        <v>136</v>
      </c>
      <c r="B19" s="259" t="s">
        <v>85</v>
      </c>
      <c r="C19" s="219" t="s">
        <v>440</v>
      </c>
      <c r="D19" s="194" t="s">
        <v>491</v>
      </c>
      <c r="E19" s="23" t="s">
        <v>52</v>
      </c>
      <c r="F19" s="122" t="s">
        <v>171</v>
      </c>
      <c r="G19" s="184">
        <v>20000</v>
      </c>
      <c r="H19" s="108" t="s">
        <v>7</v>
      </c>
      <c r="I19" s="109" t="s">
        <v>13</v>
      </c>
    </row>
    <row r="20" spans="1:9" ht="19.5">
      <c r="A20" s="291" t="s">
        <v>136</v>
      </c>
      <c r="B20" s="259" t="s">
        <v>85</v>
      </c>
      <c r="C20" s="219" t="s">
        <v>441</v>
      </c>
      <c r="D20" s="194" t="s">
        <v>492</v>
      </c>
      <c r="E20" s="23" t="s">
        <v>52</v>
      </c>
      <c r="F20" s="122" t="s">
        <v>171</v>
      </c>
      <c r="G20" s="184">
        <v>55000</v>
      </c>
      <c r="H20" s="108" t="s">
        <v>7</v>
      </c>
      <c r="I20" s="109" t="s">
        <v>13</v>
      </c>
    </row>
    <row r="21" spans="1:9" ht="19.5">
      <c r="A21" s="291" t="s">
        <v>136</v>
      </c>
      <c r="B21" s="259" t="s">
        <v>85</v>
      </c>
      <c r="C21" s="219" t="s">
        <v>442</v>
      </c>
      <c r="D21" s="194" t="s">
        <v>493</v>
      </c>
      <c r="E21" s="23" t="s">
        <v>52</v>
      </c>
      <c r="F21" s="122" t="s">
        <v>171</v>
      </c>
      <c r="G21" s="184">
        <v>30350</v>
      </c>
      <c r="H21" s="108" t="s">
        <v>7</v>
      </c>
      <c r="I21" s="109" t="s">
        <v>13</v>
      </c>
    </row>
    <row r="22" spans="1:9" ht="19.5">
      <c r="A22" s="291" t="s">
        <v>136</v>
      </c>
      <c r="B22" s="259" t="s">
        <v>85</v>
      </c>
      <c r="C22" s="219" t="s">
        <v>443</v>
      </c>
      <c r="D22" s="194" t="s">
        <v>494</v>
      </c>
      <c r="E22" s="23" t="s">
        <v>52</v>
      </c>
      <c r="F22" s="122" t="s">
        <v>171</v>
      </c>
      <c r="G22" s="184">
        <v>30000</v>
      </c>
      <c r="H22" s="108" t="s">
        <v>7</v>
      </c>
      <c r="I22" s="109" t="s">
        <v>13</v>
      </c>
    </row>
    <row r="23" spans="1:9" ht="19.5">
      <c r="A23" s="291" t="s">
        <v>136</v>
      </c>
      <c r="B23" s="259" t="s">
        <v>85</v>
      </c>
      <c r="C23" s="219" t="s">
        <v>444</v>
      </c>
      <c r="D23" s="194" t="s">
        <v>495</v>
      </c>
      <c r="E23" s="23" t="s">
        <v>52</v>
      </c>
      <c r="F23" s="122" t="s">
        <v>171</v>
      </c>
      <c r="G23" s="184">
        <v>30000</v>
      </c>
      <c r="H23" s="108" t="s">
        <v>7</v>
      </c>
      <c r="I23" s="109" t="s">
        <v>13</v>
      </c>
    </row>
    <row r="24" spans="1:9" ht="19.5">
      <c r="A24" s="291" t="s">
        <v>136</v>
      </c>
      <c r="B24" s="263" t="s">
        <v>85</v>
      </c>
      <c r="C24" s="219" t="s">
        <v>445</v>
      </c>
      <c r="D24" s="194" t="s">
        <v>496</v>
      </c>
      <c r="E24" s="119" t="s">
        <v>52</v>
      </c>
      <c r="F24" s="122" t="s">
        <v>171</v>
      </c>
      <c r="G24" s="184">
        <v>20000</v>
      </c>
      <c r="H24" s="120" t="s">
        <v>7</v>
      </c>
      <c r="I24" s="121" t="s">
        <v>13</v>
      </c>
    </row>
    <row r="25" spans="1:9" ht="19.5">
      <c r="A25" s="291" t="s">
        <v>136</v>
      </c>
      <c r="B25" s="259" t="s">
        <v>85</v>
      </c>
      <c r="C25" s="219" t="s">
        <v>446</v>
      </c>
      <c r="D25" s="194" t="s">
        <v>497</v>
      </c>
      <c r="E25" s="23" t="s">
        <v>52</v>
      </c>
      <c r="F25" s="122" t="s">
        <v>171</v>
      </c>
      <c r="G25" s="184">
        <v>11925</v>
      </c>
      <c r="H25" s="108" t="s">
        <v>7</v>
      </c>
      <c r="I25" s="109" t="s">
        <v>13</v>
      </c>
    </row>
    <row r="26" spans="1:9" ht="19.5">
      <c r="A26" s="291" t="s">
        <v>136</v>
      </c>
      <c r="B26" s="259" t="s">
        <v>85</v>
      </c>
      <c r="C26" s="219" t="s">
        <v>447</v>
      </c>
      <c r="D26" s="194" t="s">
        <v>498</v>
      </c>
      <c r="E26" s="23" t="s">
        <v>52</v>
      </c>
      <c r="F26" s="122" t="s">
        <v>171</v>
      </c>
      <c r="G26" s="184">
        <v>30000</v>
      </c>
      <c r="H26" s="108" t="s">
        <v>7</v>
      </c>
      <c r="I26" s="109" t="s">
        <v>13</v>
      </c>
    </row>
    <row r="27" spans="1:9" ht="19.5">
      <c r="A27" s="291" t="s">
        <v>136</v>
      </c>
      <c r="B27" s="263" t="s">
        <v>85</v>
      </c>
      <c r="C27" s="219" t="s">
        <v>448</v>
      </c>
      <c r="D27" s="194" t="s">
        <v>499</v>
      </c>
      <c r="E27" s="119" t="s">
        <v>52</v>
      </c>
      <c r="F27" s="122" t="s">
        <v>171</v>
      </c>
      <c r="G27" s="184">
        <v>15000</v>
      </c>
      <c r="H27" s="120" t="s">
        <v>7</v>
      </c>
      <c r="I27" s="121" t="s">
        <v>13</v>
      </c>
    </row>
    <row r="28" spans="1:9" ht="19.5">
      <c r="A28" s="291" t="s">
        <v>136</v>
      </c>
      <c r="B28" s="259" t="s">
        <v>85</v>
      </c>
      <c r="C28" s="219" t="s">
        <v>449</v>
      </c>
      <c r="D28" s="194" t="s">
        <v>500</v>
      </c>
      <c r="E28" s="23" t="s">
        <v>52</v>
      </c>
      <c r="F28" s="122" t="s">
        <v>171</v>
      </c>
      <c r="G28" s="184">
        <v>5000</v>
      </c>
      <c r="H28" s="108" t="s">
        <v>7</v>
      </c>
      <c r="I28" s="109" t="s">
        <v>13</v>
      </c>
    </row>
    <row r="29" spans="1:9" ht="19.5">
      <c r="A29" s="291" t="s">
        <v>136</v>
      </c>
      <c r="B29" s="259" t="s">
        <v>85</v>
      </c>
      <c r="C29" s="219" t="s">
        <v>450</v>
      </c>
      <c r="D29" s="194" t="s">
        <v>501</v>
      </c>
      <c r="E29" s="23" t="s">
        <v>52</v>
      </c>
      <c r="F29" s="122" t="s">
        <v>171</v>
      </c>
      <c r="G29" s="184">
        <v>34825</v>
      </c>
      <c r="H29" s="108" t="s">
        <v>7</v>
      </c>
      <c r="I29" s="109" t="s">
        <v>13</v>
      </c>
    </row>
    <row r="30" spans="1:9" ht="19.5">
      <c r="A30" s="291" t="s">
        <v>136</v>
      </c>
      <c r="B30" s="259" t="s">
        <v>85</v>
      </c>
      <c r="C30" s="219" t="s">
        <v>451</v>
      </c>
      <c r="D30" s="194" t="s">
        <v>502</v>
      </c>
      <c r="E30" s="23" t="s">
        <v>52</v>
      </c>
      <c r="F30" s="122" t="s">
        <v>171</v>
      </c>
      <c r="G30" s="184">
        <v>102850</v>
      </c>
      <c r="H30" s="108" t="s">
        <v>7</v>
      </c>
      <c r="I30" s="109" t="s">
        <v>13</v>
      </c>
    </row>
    <row r="31" spans="1:9" ht="19.5">
      <c r="A31" s="291" t="s">
        <v>136</v>
      </c>
      <c r="B31" s="259" t="s">
        <v>85</v>
      </c>
      <c r="C31" s="219" t="s">
        <v>452</v>
      </c>
      <c r="D31" s="194" t="s">
        <v>503</v>
      </c>
      <c r="E31" s="23" t="s">
        <v>52</v>
      </c>
      <c r="F31" s="122" t="s">
        <v>171</v>
      </c>
      <c r="G31" s="184">
        <v>30000</v>
      </c>
      <c r="H31" s="108" t="s">
        <v>7</v>
      </c>
      <c r="I31" s="109" t="s">
        <v>13</v>
      </c>
    </row>
    <row r="32" spans="1:9" ht="19.5">
      <c r="A32" s="291" t="s">
        <v>136</v>
      </c>
      <c r="B32" s="259" t="s">
        <v>85</v>
      </c>
      <c r="C32" s="219" t="s">
        <v>453</v>
      </c>
      <c r="D32" s="194" t="s">
        <v>504</v>
      </c>
      <c r="E32" s="23" t="s">
        <v>52</v>
      </c>
      <c r="F32" s="122" t="s">
        <v>171</v>
      </c>
      <c r="G32" s="184">
        <v>30000</v>
      </c>
      <c r="H32" s="108" t="s">
        <v>7</v>
      </c>
      <c r="I32" s="109" t="s">
        <v>13</v>
      </c>
    </row>
    <row r="33" spans="1:9" ht="19.5">
      <c r="A33" s="291" t="s">
        <v>136</v>
      </c>
      <c r="B33" s="259" t="s">
        <v>85</v>
      </c>
      <c r="C33" s="219" t="s">
        <v>454</v>
      </c>
      <c r="D33" s="194" t="s">
        <v>505</v>
      </c>
      <c r="E33" s="23" t="s">
        <v>52</v>
      </c>
      <c r="F33" s="122" t="s">
        <v>171</v>
      </c>
      <c r="G33" s="184">
        <v>47438</v>
      </c>
      <c r="H33" s="108" t="s">
        <v>7</v>
      </c>
      <c r="I33" s="109" t="s">
        <v>13</v>
      </c>
    </row>
    <row r="34" spans="1:9" ht="19.5">
      <c r="A34" s="291" t="s">
        <v>136</v>
      </c>
      <c r="B34" s="259" t="s">
        <v>85</v>
      </c>
      <c r="C34" s="219" t="s">
        <v>455</v>
      </c>
      <c r="D34" s="194" t="s">
        <v>506</v>
      </c>
      <c r="E34" s="23" t="s">
        <v>52</v>
      </c>
      <c r="F34" s="122" t="s">
        <v>171</v>
      </c>
      <c r="G34" s="184">
        <v>50000</v>
      </c>
      <c r="H34" s="108" t="s">
        <v>7</v>
      </c>
      <c r="I34" s="109" t="s">
        <v>13</v>
      </c>
    </row>
    <row r="35" spans="1:9" ht="19.5">
      <c r="A35" s="291" t="s">
        <v>136</v>
      </c>
      <c r="B35" s="259" t="s">
        <v>85</v>
      </c>
      <c r="C35" s="219" t="s">
        <v>456</v>
      </c>
      <c r="D35" s="194" t="s">
        <v>507</v>
      </c>
      <c r="E35" s="23" t="s">
        <v>52</v>
      </c>
      <c r="F35" s="122" t="s">
        <v>171</v>
      </c>
      <c r="G35" s="184">
        <v>39975</v>
      </c>
      <c r="H35" s="108" t="s">
        <v>7</v>
      </c>
      <c r="I35" s="109" t="s">
        <v>13</v>
      </c>
    </row>
    <row r="36" spans="1:9" ht="19.5">
      <c r="A36" s="295" t="s">
        <v>136</v>
      </c>
      <c r="B36" s="266" t="s">
        <v>85</v>
      </c>
      <c r="C36" s="220" t="s">
        <v>457</v>
      </c>
      <c r="D36" s="261" t="s">
        <v>508</v>
      </c>
      <c r="E36" s="260" t="s">
        <v>52</v>
      </c>
      <c r="F36" s="605" t="s">
        <v>171</v>
      </c>
      <c r="G36" s="218">
        <v>12000</v>
      </c>
      <c r="H36" s="606" t="s">
        <v>7</v>
      </c>
      <c r="I36" s="607" t="s">
        <v>13</v>
      </c>
    </row>
    <row r="37" spans="1:9" ht="39">
      <c r="A37" s="461" t="s">
        <v>136</v>
      </c>
      <c r="B37" s="263" t="s">
        <v>85</v>
      </c>
      <c r="C37" s="396" t="s">
        <v>458</v>
      </c>
      <c r="D37" s="602" t="s">
        <v>509</v>
      </c>
      <c r="E37" s="119" t="s">
        <v>52</v>
      </c>
      <c r="F37" s="603" t="s">
        <v>171</v>
      </c>
      <c r="G37" s="604">
        <v>25000</v>
      </c>
      <c r="H37" s="120" t="s">
        <v>7</v>
      </c>
      <c r="I37" s="121" t="s">
        <v>13</v>
      </c>
    </row>
    <row r="38" spans="1:9" ht="19.5">
      <c r="A38" s="291" t="s">
        <v>136</v>
      </c>
      <c r="B38" s="259" t="s">
        <v>85</v>
      </c>
      <c r="C38" s="219" t="s">
        <v>459</v>
      </c>
      <c r="D38" s="194" t="s">
        <v>510</v>
      </c>
      <c r="E38" s="23" t="s">
        <v>52</v>
      </c>
      <c r="F38" s="122" t="s">
        <v>171</v>
      </c>
      <c r="G38" s="184">
        <v>10563</v>
      </c>
      <c r="H38" s="108" t="s">
        <v>7</v>
      </c>
      <c r="I38" s="109" t="s">
        <v>13</v>
      </c>
    </row>
    <row r="39" spans="1:9" ht="19.5">
      <c r="A39" s="291" t="s">
        <v>136</v>
      </c>
      <c r="B39" s="259" t="s">
        <v>85</v>
      </c>
      <c r="C39" s="219" t="s">
        <v>460</v>
      </c>
      <c r="D39" s="194" t="s">
        <v>511</v>
      </c>
      <c r="E39" s="23" t="s">
        <v>52</v>
      </c>
      <c r="F39" s="122" t="s">
        <v>171</v>
      </c>
      <c r="G39" s="184">
        <v>25000</v>
      </c>
      <c r="H39" s="108" t="s">
        <v>7</v>
      </c>
      <c r="I39" s="109" t="s">
        <v>13</v>
      </c>
    </row>
    <row r="40" spans="1:9" ht="19.5">
      <c r="A40" s="291" t="s">
        <v>136</v>
      </c>
      <c r="B40" s="259" t="s">
        <v>88</v>
      </c>
      <c r="C40" s="219" t="s">
        <v>461</v>
      </c>
      <c r="D40" s="194" t="s">
        <v>512</v>
      </c>
      <c r="E40" s="23" t="s">
        <v>52</v>
      </c>
      <c r="F40" s="122" t="s">
        <v>171</v>
      </c>
      <c r="G40" s="184">
        <v>50000</v>
      </c>
      <c r="H40" s="108" t="s">
        <v>7</v>
      </c>
      <c r="I40" s="109" t="s">
        <v>13</v>
      </c>
    </row>
    <row r="41" spans="1:9" ht="19.5">
      <c r="A41" s="291" t="s">
        <v>136</v>
      </c>
      <c r="B41" s="259" t="s">
        <v>85</v>
      </c>
      <c r="C41" s="219" t="s">
        <v>462</v>
      </c>
      <c r="D41" s="194" t="s">
        <v>513</v>
      </c>
      <c r="E41" s="23" t="s">
        <v>52</v>
      </c>
      <c r="F41" s="122" t="s">
        <v>171</v>
      </c>
      <c r="G41" s="184">
        <v>97500</v>
      </c>
      <c r="H41" s="108" t="s">
        <v>7</v>
      </c>
      <c r="I41" s="109" t="s">
        <v>13</v>
      </c>
    </row>
    <row r="42" spans="1:9" ht="19.5">
      <c r="A42" s="291" t="s">
        <v>136</v>
      </c>
      <c r="B42" s="259" t="s">
        <v>85</v>
      </c>
      <c r="C42" s="219" t="s">
        <v>463</v>
      </c>
      <c r="D42" s="194" t="s">
        <v>514</v>
      </c>
      <c r="E42" s="23" t="s">
        <v>52</v>
      </c>
      <c r="F42" s="122" t="s">
        <v>171</v>
      </c>
      <c r="G42" s="184">
        <v>180000</v>
      </c>
      <c r="H42" s="108" t="s">
        <v>7</v>
      </c>
      <c r="I42" s="109" t="s">
        <v>13</v>
      </c>
    </row>
    <row r="43" spans="1:9" ht="19.5">
      <c r="A43" s="291" t="s">
        <v>136</v>
      </c>
      <c r="B43" s="259" t="s">
        <v>85</v>
      </c>
      <c r="C43" s="219" t="s">
        <v>464</v>
      </c>
      <c r="D43" s="194" t="s">
        <v>515</v>
      </c>
      <c r="E43" s="23" t="s">
        <v>52</v>
      </c>
      <c r="F43" s="122" t="s">
        <v>171</v>
      </c>
      <c r="G43" s="184">
        <v>240000</v>
      </c>
      <c r="H43" s="108" t="s">
        <v>7</v>
      </c>
      <c r="I43" s="109" t="s">
        <v>13</v>
      </c>
    </row>
    <row r="44" spans="1:9" ht="39">
      <c r="A44" s="291" t="s">
        <v>136</v>
      </c>
      <c r="B44" s="259" t="s">
        <v>85</v>
      </c>
      <c r="C44" s="219" t="s">
        <v>465</v>
      </c>
      <c r="D44" s="194" t="s">
        <v>516</v>
      </c>
      <c r="E44" s="23" t="s">
        <v>52</v>
      </c>
      <c r="F44" s="122" t="s">
        <v>171</v>
      </c>
      <c r="G44" s="184">
        <v>27437</v>
      </c>
      <c r="H44" s="108" t="s">
        <v>7</v>
      </c>
      <c r="I44" s="109" t="s">
        <v>13</v>
      </c>
    </row>
    <row r="45" spans="1:9" ht="19.5">
      <c r="A45" s="291" t="s">
        <v>136</v>
      </c>
      <c r="B45" s="259" t="s">
        <v>85</v>
      </c>
      <c r="C45" s="219" t="s">
        <v>466</v>
      </c>
      <c r="D45" s="194" t="s">
        <v>517</v>
      </c>
      <c r="E45" s="23" t="s">
        <v>52</v>
      </c>
      <c r="F45" s="122" t="s">
        <v>171</v>
      </c>
      <c r="G45" s="184">
        <v>20000</v>
      </c>
      <c r="H45" s="108" t="s">
        <v>7</v>
      </c>
      <c r="I45" s="109" t="s">
        <v>13</v>
      </c>
    </row>
    <row r="46" spans="1:9" ht="19.5">
      <c r="A46" s="291" t="s">
        <v>136</v>
      </c>
      <c r="B46" s="259" t="s">
        <v>85</v>
      </c>
      <c r="C46" s="219" t="s">
        <v>467</v>
      </c>
      <c r="D46" s="194" t="s">
        <v>518</v>
      </c>
      <c r="E46" s="23" t="s">
        <v>52</v>
      </c>
      <c r="F46" s="122" t="s">
        <v>171</v>
      </c>
      <c r="G46" s="184">
        <v>30000</v>
      </c>
      <c r="H46" s="108" t="s">
        <v>7</v>
      </c>
      <c r="I46" s="109" t="s">
        <v>13</v>
      </c>
    </row>
    <row r="47" spans="1:9" ht="19.5">
      <c r="A47" s="291" t="s">
        <v>136</v>
      </c>
      <c r="B47" s="259" t="s">
        <v>85</v>
      </c>
      <c r="C47" s="219" t="s">
        <v>468</v>
      </c>
      <c r="D47" s="194" t="s">
        <v>519</v>
      </c>
      <c r="E47" s="23" t="s">
        <v>52</v>
      </c>
      <c r="F47" s="122" t="s">
        <v>171</v>
      </c>
      <c r="G47" s="184">
        <v>50000</v>
      </c>
      <c r="H47" s="108" t="s">
        <v>7</v>
      </c>
      <c r="I47" s="109" t="s">
        <v>13</v>
      </c>
    </row>
    <row r="48" spans="1:9" ht="19.5">
      <c r="A48" s="291" t="s">
        <v>136</v>
      </c>
      <c r="B48" s="259" t="s">
        <v>85</v>
      </c>
      <c r="C48" s="219" t="s">
        <v>469</v>
      </c>
      <c r="D48" s="194" t="s">
        <v>520</v>
      </c>
      <c r="E48" s="123" t="s">
        <v>52</v>
      </c>
      <c r="F48" s="122" t="s">
        <v>171</v>
      </c>
      <c r="G48" s="184">
        <v>50000</v>
      </c>
      <c r="H48" s="108" t="s">
        <v>7</v>
      </c>
      <c r="I48" s="109" t="s">
        <v>13</v>
      </c>
    </row>
    <row r="49" spans="1:9" ht="19.5">
      <c r="A49" s="291" t="s">
        <v>136</v>
      </c>
      <c r="B49" s="259" t="s">
        <v>85</v>
      </c>
      <c r="C49" s="219" t="s">
        <v>470</v>
      </c>
      <c r="D49" s="194" t="s">
        <v>521</v>
      </c>
      <c r="E49" s="23" t="s">
        <v>52</v>
      </c>
      <c r="F49" s="122" t="s">
        <v>171</v>
      </c>
      <c r="G49" s="184">
        <v>20000</v>
      </c>
      <c r="H49" s="108" t="s">
        <v>7</v>
      </c>
      <c r="I49" s="109" t="s">
        <v>13</v>
      </c>
    </row>
    <row r="50" spans="1:9" ht="19.5">
      <c r="A50" s="291" t="s">
        <v>136</v>
      </c>
      <c r="B50" s="259" t="s">
        <v>85</v>
      </c>
      <c r="C50" s="219" t="s">
        <v>471</v>
      </c>
      <c r="D50" s="194" t="s">
        <v>522</v>
      </c>
      <c r="E50" s="119" t="s">
        <v>52</v>
      </c>
      <c r="F50" s="122" t="s">
        <v>171</v>
      </c>
      <c r="G50" s="184">
        <v>24325</v>
      </c>
      <c r="H50" s="108" t="s">
        <v>7</v>
      </c>
      <c r="I50" s="109" t="s">
        <v>13</v>
      </c>
    </row>
    <row r="51" spans="1:9" ht="19.5">
      <c r="A51" s="291" t="s">
        <v>136</v>
      </c>
      <c r="B51" s="259" t="s">
        <v>85</v>
      </c>
      <c r="C51" s="219" t="s">
        <v>472</v>
      </c>
      <c r="D51" s="194" t="s">
        <v>523</v>
      </c>
      <c r="E51" s="23" t="s">
        <v>52</v>
      </c>
      <c r="F51" s="122" t="s">
        <v>171</v>
      </c>
      <c r="G51" s="184">
        <v>10000</v>
      </c>
      <c r="H51" s="108" t="s">
        <v>7</v>
      </c>
      <c r="I51" s="109" t="s">
        <v>13</v>
      </c>
    </row>
    <row r="52" spans="1:9" ht="19.5">
      <c r="A52" s="291" t="s">
        <v>136</v>
      </c>
      <c r="B52" s="259" t="s">
        <v>85</v>
      </c>
      <c r="C52" s="219" t="s">
        <v>473</v>
      </c>
      <c r="D52" s="194" t="s">
        <v>524</v>
      </c>
      <c r="E52" s="23" t="s">
        <v>52</v>
      </c>
      <c r="F52" s="122" t="s">
        <v>171</v>
      </c>
      <c r="G52" s="184">
        <v>30350</v>
      </c>
      <c r="H52" s="108" t="s">
        <v>7</v>
      </c>
      <c r="I52" s="109" t="s">
        <v>13</v>
      </c>
    </row>
    <row r="53" spans="1:9" ht="19.5">
      <c r="A53" s="291" t="s">
        <v>136</v>
      </c>
      <c r="B53" s="259" t="s">
        <v>85</v>
      </c>
      <c r="C53" s="219" t="s">
        <v>474</v>
      </c>
      <c r="D53" s="194" t="s">
        <v>525</v>
      </c>
      <c r="E53" s="23" t="s">
        <v>52</v>
      </c>
      <c r="F53" s="122" t="s">
        <v>171</v>
      </c>
      <c r="G53" s="184">
        <v>25000</v>
      </c>
      <c r="H53" s="108" t="s">
        <v>7</v>
      </c>
      <c r="I53" s="109" t="s">
        <v>13</v>
      </c>
    </row>
    <row r="54" spans="1:9" ht="19.5">
      <c r="A54" s="291" t="s">
        <v>136</v>
      </c>
      <c r="B54" s="259" t="s">
        <v>85</v>
      </c>
      <c r="C54" s="219" t="s">
        <v>475</v>
      </c>
      <c r="D54" s="194" t="s">
        <v>526</v>
      </c>
      <c r="E54" s="123" t="s">
        <v>52</v>
      </c>
      <c r="F54" s="122" t="s">
        <v>171</v>
      </c>
      <c r="G54" s="184">
        <v>5000</v>
      </c>
      <c r="H54" s="108" t="s">
        <v>7</v>
      </c>
      <c r="I54" s="109" t="s">
        <v>13</v>
      </c>
    </row>
    <row r="55" spans="1:9" ht="19.5">
      <c r="A55" s="291" t="s">
        <v>136</v>
      </c>
      <c r="B55" s="259" t="s">
        <v>85</v>
      </c>
      <c r="C55" s="219" t="s">
        <v>476</v>
      </c>
      <c r="D55" s="194" t="s">
        <v>527</v>
      </c>
      <c r="E55" s="23" t="s">
        <v>52</v>
      </c>
      <c r="F55" s="122" t="s">
        <v>171</v>
      </c>
      <c r="G55" s="184">
        <v>40000</v>
      </c>
      <c r="H55" s="108" t="s">
        <v>7</v>
      </c>
      <c r="I55" s="109" t="s">
        <v>13</v>
      </c>
    </row>
    <row r="56" spans="1:9" ht="19.5">
      <c r="A56" s="291" t="s">
        <v>136</v>
      </c>
      <c r="B56" s="259" t="s">
        <v>85</v>
      </c>
      <c r="C56" s="219" t="s">
        <v>477</v>
      </c>
      <c r="D56" s="194" t="s">
        <v>528</v>
      </c>
      <c r="E56" s="119" t="s">
        <v>52</v>
      </c>
      <c r="F56" s="122" t="s">
        <v>171</v>
      </c>
      <c r="G56" s="184">
        <v>25000</v>
      </c>
      <c r="H56" s="108" t="s">
        <v>7</v>
      </c>
      <c r="I56" s="109" t="s">
        <v>13</v>
      </c>
    </row>
    <row r="57" spans="1:9" ht="19.5">
      <c r="A57" s="291" t="s">
        <v>136</v>
      </c>
      <c r="B57" s="259" t="s">
        <v>85</v>
      </c>
      <c r="C57" s="219" t="s">
        <v>478</v>
      </c>
      <c r="D57" s="194" t="s">
        <v>529</v>
      </c>
      <c r="E57" s="23" t="s">
        <v>52</v>
      </c>
      <c r="F57" s="122" t="s">
        <v>171</v>
      </c>
      <c r="G57" s="184">
        <v>10000</v>
      </c>
      <c r="H57" s="108" t="s">
        <v>7</v>
      </c>
      <c r="I57" s="109" t="s">
        <v>13</v>
      </c>
    </row>
    <row r="58" spans="1:9" ht="19.5">
      <c r="A58" s="291" t="s">
        <v>136</v>
      </c>
      <c r="B58" s="259" t="s">
        <v>85</v>
      </c>
      <c r="C58" s="219" t="s">
        <v>479</v>
      </c>
      <c r="D58" s="194" t="s">
        <v>530</v>
      </c>
      <c r="E58" s="23" t="s">
        <v>52</v>
      </c>
      <c r="F58" s="122" t="s">
        <v>171</v>
      </c>
      <c r="G58" s="184">
        <v>21925</v>
      </c>
      <c r="H58" s="108" t="s">
        <v>7</v>
      </c>
      <c r="I58" s="109" t="s">
        <v>13</v>
      </c>
    </row>
    <row r="59" spans="1:9" ht="19.5">
      <c r="A59" s="291" t="s">
        <v>136</v>
      </c>
      <c r="B59" s="259" t="s">
        <v>85</v>
      </c>
      <c r="C59" s="219" t="s">
        <v>480</v>
      </c>
      <c r="D59" s="194" t="s">
        <v>531</v>
      </c>
      <c r="E59" s="23" t="s">
        <v>52</v>
      </c>
      <c r="F59" s="122" t="s">
        <v>171</v>
      </c>
      <c r="G59" s="184">
        <v>59600</v>
      </c>
      <c r="H59" s="108" t="s">
        <v>7</v>
      </c>
      <c r="I59" s="109" t="s">
        <v>13</v>
      </c>
    </row>
    <row r="60" spans="1:9" ht="19.5">
      <c r="A60" s="291" t="s">
        <v>136</v>
      </c>
      <c r="B60" s="259" t="s">
        <v>85</v>
      </c>
      <c r="C60" s="219" t="s">
        <v>481</v>
      </c>
      <c r="D60" s="194" t="s">
        <v>532</v>
      </c>
      <c r="E60" s="123" t="s">
        <v>52</v>
      </c>
      <c r="F60" s="122" t="s">
        <v>171</v>
      </c>
      <c r="G60" s="184">
        <v>17000</v>
      </c>
      <c r="H60" s="108" t="s">
        <v>7</v>
      </c>
      <c r="I60" s="109" t="s">
        <v>13</v>
      </c>
    </row>
    <row r="61" spans="1:9" ht="39">
      <c r="A61" s="291" t="s">
        <v>136</v>
      </c>
      <c r="B61" s="259" t="s">
        <v>85</v>
      </c>
      <c r="C61" s="219" t="s">
        <v>482</v>
      </c>
      <c r="D61" s="194" t="s">
        <v>533</v>
      </c>
      <c r="E61" s="23" t="s">
        <v>52</v>
      </c>
      <c r="F61" s="122" t="s">
        <v>171</v>
      </c>
      <c r="G61" s="184">
        <v>23887</v>
      </c>
      <c r="H61" s="108" t="s">
        <v>7</v>
      </c>
      <c r="I61" s="109" t="s">
        <v>13</v>
      </c>
    </row>
    <row r="62" spans="1:9" ht="18.75">
      <c r="A62" s="293" t="s">
        <v>136</v>
      </c>
      <c r="B62" s="426" t="s">
        <v>153</v>
      </c>
      <c r="C62" s="77"/>
      <c r="D62" s="15" t="s">
        <v>58</v>
      </c>
      <c r="E62" s="16" t="s">
        <v>59</v>
      </c>
      <c r="F62" s="6">
        <v>5911310</v>
      </c>
      <c r="G62" s="7">
        <f>SUM(G63:G63)</f>
        <v>425000</v>
      </c>
      <c r="H62" s="17" t="s">
        <v>7</v>
      </c>
      <c r="I62" s="109"/>
    </row>
    <row r="63" spans="1:9" ht="19.5">
      <c r="A63" s="291" t="s">
        <v>136</v>
      </c>
      <c r="B63" s="93" t="s">
        <v>155</v>
      </c>
      <c r="C63" s="219" t="s">
        <v>534</v>
      </c>
      <c r="D63" s="194" t="s">
        <v>687</v>
      </c>
      <c r="E63" s="6" t="s">
        <v>59</v>
      </c>
      <c r="F63" s="6">
        <v>5911310</v>
      </c>
      <c r="G63" s="82">
        <v>425000</v>
      </c>
      <c r="H63" s="49" t="s">
        <v>7</v>
      </c>
      <c r="I63" s="109" t="s">
        <v>13</v>
      </c>
    </row>
    <row r="64" spans="1:9" ht="19.5">
      <c r="A64" s="295"/>
      <c r="B64" s="608"/>
      <c r="C64" s="220"/>
      <c r="D64" s="261" t="s">
        <v>747</v>
      </c>
      <c r="E64" s="83"/>
      <c r="F64" s="83"/>
      <c r="G64" s="262"/>
      <c r="H64" s="87"/>
      <c r="I64" s="607"/>
    </row>
    <row r="65" spans="1:9" ht="21" customHeight="1">
      <c r="A65" s="248" t="s">
        <v>140</v>
      </c>
      <c r="B65" s="451" t="s">
        <v>8</v>
      </c>
      <c r="C65" s="451"/>
      <c r="D65" s="247" t="s">
        <v>6</v>
      </c>
      <c r="E65" s="452"/>
      <c r="F65" s="452"/>
      <c r="G65" s="453"/>
      <c r="H65" s="454"/>
      <c r="I65" s="455"/>
    </row>
    <row r="66" spans="1:9" s="264" customFormat="1" ht="21">
      <c r="A66" s="248"/>
      <c r="B66" s="299"/>
      <c r="C66" s="456"/>
      <c r="D66" s="457" t="s">
        <v>748</v>
      </c>
      <c r="E66" s="452"/>
      <c r="F66" s="452"/>
      <c r="G66" s="453"/>
      <c r="H66" s="454"/>
      <c r="I66" s="458"/>
    </row>
    <row r="67" spans="1:9" s="264" customFormat="1" ht="21">
      <c r="A67" s="248"/>
      <c r="B67" s="299"/>
      <c r="C67" s="456"/>
      <c r="D67" s="457" t="s">
        <v>798</v>
      </c>
      <c r="E67" s="452"/>
      <c r="F67" s="452"/>
      <c r="G67" s="453">
        <f>G68</f>
        <v>300000</v>
      </c>
      <c r="H67" s="454" t="s">
        <v>7</v>
      </c>
      <c r="I67" s="458"/>
    </row>
    <row r="68" spans="1:9" ht="18.75">
      <c r="A68" s="463" t="s">
        <v>140</v>
      </c>
      <c r="B68" s="233" t="s">
        <v>114</v>
      </c>
      <c r="C68" s="234"/>
      <c r="D68" s="145" t="s">
        <v>115</v>
      </c>
      <c r="E68" s="146" t="s">
        <v>11</v>
      </c>
      <c r="F68" s="146">
        <v>5911410</v>
      </c>
      <c r="G68" s="147">
        <f>SUM(G69:G71)</f>
        <v>300000</v>
      </c>
      <c r="H68" s="25" t="s">
        <v>7</v>
      </c>
      <c r="I68" s="26"/>
    </row>
    <row r="69" spans="1:9" ht="18.75">
      <c r="A69" s="129" t="s">
        <v>140</v>
      </c>
      <c r="B69" s="265" t="s">
        <v>114</v>
      </c>
      <c r="C69" s="197" t="s">
        <v>610</v>
      </c>
      <c r="D69" s="79" t="s">
        <v>622</v>
      </c>
      <c r="E69" s="6" t="s">
        <v>11</v>
      </c>
      <c r="F69" s="6">
        <v>5911410</v>
      </c>
      <c r="G69" s="80">
        <v>70000</v>
      </c>
      <c r="H69" s="49" t="s">
        <v>7</v>
      </c>
      <c r="I69" s="60" t="s">
        <v>116</v>
      </c>
    </row>
    <row r="70" spans="1:9" ht="18.75">
      <c r="A70" s="129" t="s">
        <v>140</v>
      </c>
      <c r="B70" s="265" t="s">
        <v>114</v>
      </c>
      <c r="C70" s="197" t="s">
        <v>611</v>
      </c>
      <c r="D70" s="79" t="s">
        <v>623</v>
      </c>
      <c r="E70" s="6" t="s">
        <v>11</v>
      </c>
      <c r="F70" s="6">
        <v>5911410</v>
      </c>
      <c r="G70" s="80">
        <v>150000</v>
      </c>
      <c r="H70" s="49" t="s">
        <v>7</v>
      </c>
      <c r="I70" s="18" t="s">
        <v>116</v>
      </c>
    </row>
    <row r="71" spans="1:9" ht="18.75">
      <c r="A71" s="130" t="s">
        <v>140</v>
      </c>
      <c r="B71" s="267" t="s">
        <v>114</v>
      </c>
      <c r="C71" s="268" t="s">
        <v>612</v>
      </c>
      <c r="D71" s="86" t="s">
        <v>624</v>
      </c>
      <c r="E71" s="83" t="s">
        <v>11</v>
      </c>
      <c r="F71" s="83">
        <v>5911410</v>
      </c>
      <c r="G71" s="269">
        <v>80000</v>
      </c>
      <c r="H71" s="87" t="s">
        <v>7</v>
      </c>
      <c r="I71" s="88" t="s">
        <v>116</v>
      </c>
    </row>
    <row r="72" spans="1:9" ht="18.75">
      <c r="A72" s="858"/>
      <c r="B72" s="858"/>
      <c r="C72" s="224"/>
      <c r="D72" s="29"/>
      <c r="E72" s="30"/>
      <c r="F72" s="30"/>
      <c r="G72" s="155"/>
      <c r="H72" s="31"/>
      <c r="I72" s="32"/>
    </row>
    <row r="73" spans="1:9" ht="18.75">
      <c r="A73" s="858" t="s">
        <v>759</v>
      </c>
      <c r="B73" s="858"/>
      <c r="C73" s="858"/>
      <c r="D73" s="29"/>
      <c r="E73" s="30"/>
      <c r="F73" s="30"/>
      <c r="G73" s="155"/>
      <c r="H73" s="31"/>
      <c r="I73" s="32"/>
    </row>
    <row r="74" spans="1:9" ht="23.25">
      <c r="A74" s="33">
        <v>5911210</v>
      </c>
      <c r="B74" s="246" t="s">
        <v>644</v>
      </c>
      <c r="C74" s="34" t="s">
        <v>640</v>
      </c>
      <c r="D74" s="35" t="s">
        <v>24</v>
      </c>
      <c r="E74" s="854" t="s">
        <v>25</v>
      </c>
      <c r="F74" s="854"/>
      <c r="G74" s="853">
        <f>G9+G67</f>
        <v>2732600</v>
      </c>
      <c r="H74" s="853"/>
      <c r="I74" s="36" t="s">
        <v>7</v>
      </c>
    </row>
    <row r="75" spans="1:9" ht="18.75">
      <c r="A75" s="33">
        <v>5911220</v>
      </c>
      <c r="B75" s="246" t="s">
        <v>645</v>
      </c>
      <c r="C75" s="34" t="s">
        <v>641</v>
      </c>
      <c r="D75" s="35" t="s">
        <v>27</v>
      </c>
      <c r="E75" s="37"/>
      <c r="F75" s="37"/>
      <c r="G75" s="38"/>
      <c r="H75" s="39"/>
      <c r="I75" s="40"/>
    </row>
    <row r="76" spans="1:9" ht="18.75">
      <c r="A76" s="33">
        <v>5911230</v>
      </c>
      <c r="B76" s="246" t="s">
        <v>646</v>
      </c>
      <c r="C76" s="34" t="s">
        <v>642</v>
      </c>
      <c r="D76" s="35" t="s">
        <v>29</v>
      </c>
      <c r="E76" s="37"/>
      <c r="F76" s="37"/>
      <c r="G76" s="38"/>
      <c r="H76" s="39"/>
      <c r="I76" s="40"/>
    </row>
    <row r="77" spans="1:9" ht="18.75">
      <c r="A77" s="33">
        <v>5911240</v>
      </c>
      <c r="B77" s="246" t="s">
        <v>647</v>
      </c>
      <c r="C77" s="34" t="s">
        <v>643</v>
      </c>
      <c r="D77" s="35" t="s">
        <v>31</v>
      </c>
      <c r="E77" s="37"/>
      <c r="F77" s="37"/>
      <c r="G77" s="38"/>
      <c r="H77" s="39"/>
      <c r="I77" s="40"/>
    </row>
    <row r="78" spans="1:9" ht="18.75">
      <c r="A78" s="37"/>
      <c r="B78" s="34"/>
      <c r="C78" s="34" t="s">
        <v>648</v>
      </c>
      <c r="D78" s="35" t="s">
        <v>33</v>
      </c>
      <c r="E78" s="37"/>
      <c r="F78" s="37"/>
      <c r="G78" s="38"/>
      <c r="H78" s="39"/>
      <c r="I78" s="40"/>
    </row>
  </sheetData>
  <sheetProtection/>
  <mergeCells count="13">
    <mergeCell ref="E4:E6"/>
    <mergeCell ref="G4:H6"/>
    <mergeCell ref="I4:I6"/>
    <mergeCell ref="A72:B72"/>
    <mergeCell ref="E74:F74"/>
    <mergeCell ref="G74:H74"/>
    <mergeCell ref="A73:C73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64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view="pageBreakPreview" zoomScaleSheetLayoutView="100" zoomScalePageLayoutView="0" workbookViewId="0" topLeftCell="A4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4.7109375" style="0" bestFit="1" customWidth="1"/>
  </cols>
  <sheetData>
    <row r="1" spans="1:9" ht="21">
      <c r="A1" s="859" t="s">
        <v>847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21.75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1.7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169" t="s">
        <v>134</v>
      </c>
      <c r="B7" s="42" t="s">
        <v>36</v>
      </c>
      <c r="C7" s="42"/>
      <c r="D7" s="43" t="s">
        <v>35</v>
      </c>
      <c r="E7" s="44"/>
      <c r="F7" s="44"/>
      <c r="G7" s="45"/>
      <c r="H7" s="46"/>
      <c r="I7" s="47"/>
    </row>
    <row r="8" spans="1:9" ht="21">
      <c r="A8" s="169"/>
      <c r="B8" s="41"/>
      <c r="C8" s="176"/>
      <c r="D8" s="43" t="s">
        <v>749</v>
      </c>
      <c r="E8" s="44"/>
      <c r="F8" s="44"/>
      <c r="G8" s="45"/>
      <c r="H8" s="46"/>
      <c r="I8" s="47"/>
    </row>
    <row r="9" spans="1:9" ht="21">
      <c r="A9" s="169"/>
      <c r="B9" s="41"/>
      <c r="C9" s="176"/>
      <c r="D9" s="43" t="s">
        <v>821</v>
      </c>
      <c r="E9" s="44"/>
      <c r="F9" s="44"/>
      <c r="G9" s="45">
        <f>G10+G11+G12</f>
        <v>1271980</v>
      </c>
      <c r="H9" s="46" t="s">
        <v>7</v>
      </c>
      <c r="I9" s="47"/>
    </row>
    <row r="10" spans="1:9" ht="18.75">
      <c r="A10" s="287" t="s">
        <v>134</v>
      </c>
      <c r="B10" s="287" t="s">
        <v>37</v>
      </c>
      <c r="C10" s="286" t="s">
        <v>167</v>
      </c>
      <c r="D10" s="285" t="s">
        <v>128</v>
      </c>
      <c r="E10" s="284" t="s">
        <v>11</v>
      </c>
      <c r="F10" s="283">
        <v>5911410</v>
      </c>
      <c r="G10" s="282">
        <f>686780+85200</f>
        <v>771980</v>
      </c>
      <c r="H10" s="281" t="s">
        <v>7</v>
      </c>
      <c r="I10" s="280" t="s">
        <v>87</v>
      </c>
    </row>
    <row r="11" spans="1:9" ht="18.75">
      <c r="A11" s="665" t="s">
        <v>134</v>
      </c>
      <c r="B11" s="665" t="s">
        <v>37</v>
      </c>
      <c r="C11" s="666" t="s">
        <v>845</v>
      </c>
      <c r="D11" s="667" t="s">
        <v>846</v>
      </c>
      <c r="E11" s="653" t="s">
        <v>11</v>
      </c>
      <c r="F11" s="653">
        <v>5911410</v>
      </c>
      <c r="G11" s="711">
        <v>100000</v>
      </c>
      <c r="H11" s="656" t="s">
        <v>7</v>
      </c>
      <c r="I11" s="657" t="s">
        <v>87</v>
      </c>
    </row>
    <row r="12" spans="1:9" ht="18.75">
      <c r="A12" s="287" t="s">
        <v>134</v>
      </c>
      <c r="B12" s="287" t="s">
        <v>37</v>
      </c>
      <c r="C12" s="286" t="s">
        <v>854</v>
      </c>
      <c r="D12" s="285" t="s">
        <v>855</v>
      </c>
      <c r="E12" s="284" t="s">
        <v>11</v>
      </c>
      <c r="F12" s="283">
        <v>5911410</v>
      </c>
      <c r="G12" s="282">
        <v>400000</v>
      </c>
      <c r="H12" s="281" t="s">
        <v>7</v>
      </c>
      <c r="I12" s="280" t="s">
        <v>87</v>
      </c>
    </row>
    <row r="13" spans="1:9" ht="21">
      <c r="A13" s="248" t="s">
        <v>136</v>
      </c>
      <c r="B13" s="451" t="s">
        <v>84</v>
      </c>
      <c r="C13" s="251"/>
      <c r="D13" s="638" t="s">
        <v>6</v>
      </c>
      <c r="E13" s="252"/>
      <c r="F13" s="252"/>
      <c r="G13" s="254"/>
      <c r="H13" s="255"/>
      <c r="I13" s="256"/>
    </row>
    <row r="14" spans="1:9" ht="21">
      <c r="A14" s="248"/>
      <c r="B14" s="250"/>
      <c r="C14" s="251"/>
      <c r="D14" s="247" t="s">
        <v>745</v>
      </c>
      <c r="E14" s="252"/>
      <c r="F14" s="253"/>
      <c r="G14" s="254"/>
      <c r="H14" s="255"/>
      <c r="I14" s="256"/>
    </row>
    <row r="15" spans="1:9" ht="21">
      <c r="A15" s="248"/>
      <c r="B15" s="250"/>
      <c r="C15" s="472"/>
      <c r="D15" s="247" t="s">
        <v>738</v>
      </c>
      <c r="E15" s="252"/>
      <c r="F15" s="253"/>
      <c r="G15" s="254">
        <f>G16+G53</f>
        <v>2003400</v>
      </c>
      <c r="H15" s="255"/>
      <c r="I15" s="256"/>
    </row>
    <row r="16" spans="1:9" ht="18.75">
      <c r="A16" s="461" t="s">
        <v>136</v>
      </c>
      <c r="B16" s="257" t="s">
        <v>85</v>
      </c>
      <c r="C16" s="192"/>
      <c r="D16" s="61" t="s">
        <v>50</v>
      </c>
      <c r="E16" s="100" t="s">
        <v>52</v>
      </c>
      <c r="F16" s="89" t="s">
        <v>171</v>
      </c>
      <c r="G16" s="103">
        <f>SUM(G17:G52)</f>
        <v>1303400</v>
      </c>
      <c r="H16" s="104" t="s">
        <v>7</v>
      </c>
      <c r="I16" s="105"/>
    </row>
    <row r="17" spans="1:9" ht="19.5">
      <c r="A17" s="291" t="s">
        <v>136</v>
      </c>
      <c r="B17" s="259" t="s">
        <v>85</v>
      </c>
      <c r="C17" s="223" t="s">
        <v>352</v>
      </c>
      <c r="D17" s="194" t="s">
        <v>389</v>
      </c>
      <c r="E17" s="23" t="s">
        <v>52</v>
      </c>
      <c r="F17" s="92" t="s">
        <v>171</v>
      </c>
      <c r="G17" s="367">
        <v>48726</v>
      </c>
      <c r="H17" s="108" t="s">
        <v>7</v>
      </c>
      <c r="I17" s="109" t="s">
        <v>87</v>
      </c>
    </row>
    <row r="18" spans="1:9" ht="19.5">
      <c r="A18" s="291" t="s">
        <v>136</v>
      </c>
      <c r="B18" s="259" t="s">
        <v>85</v>
      </c>
      <c r="C18" s="223" t="s">
        <v>353</v>
      </c>
      <c r="D18" s="194" t="s">
        <v>390</v>
      </c>
      <c r="E18" s="23" t="s">
        <v>52</v>
      </c>
      <c r="F18" s="92" t="s">
        <v>171</v>
      </c>
      <c r="G18" s="367">
        <v>20000</v>
      </c>
      <c r="H18" s="108" t="s">
        <v>7</v>
      </c>
      <c r="I18" s="109" t="s">
        <v>87</v>
      </c>
    </row>
    <row r="19" spans="1:9" ht="19.5">
      <c r="A19" s="291" t="s">
        <v>136</v>
      </c>
      <c r="B19" s="259" t="s">
        <v>85</v>
      </c>
      <c r="C19" s="223" t="s">
        <v>354</v>
      </c>
      <c r="D19" s="194" t="s">
        <v>391</v>
      </c>
      <c r="E19" s="23" t="s">
        <v>52</v>
      </c>
      <c r="F19" s="92" t="s">
        <v>171</v>
      </c>
      <c r="G19" s="367">
        <v>70720</v>
      </c>
      <c r="H19" s="108" t="s">
        <v>7</v>
      </c>
      <c r="I19" s="109" t="s">
        <v>87</v>
      </c>
    </row>
    <row r="20" spans="1:9" ht="19.5">
      <c r="A20" s="291" t="s">
        <v>136</v>
      </c>
      <c r="B20" s="259" t="s">
        <v>85</v>
      </c>
      <c r="C20" s="223" t="s">
        <v>355</v>
      </c>
      <c r="D20" s="194" t="s">
        <v>392</v>
      </c>
      <c r="E20" s="23" t="s">
        <v>52</v>
      </c>
      <c r="F20" s="92" t="s">
        <v>171</v>
      </c>
      <c r="G20" s="367">
        <v>69140</v>
      </c>
      <c r="H20" s="108" t="s">
        <v>7</v>
      </c>
      <c r="I20" s="109" t="s">
        <v>87</v>
      </c>
    </row>
    <row r="21" spans="1:9" ht="19.5">
      <c r="A21" s="291" t="s">
        <v>136</v>
      </c>
      <c r="B21" s="259" t="s">
        <v>85</v>
      </c>
      <c r="C21" s="223" t="s">
        <v>356</v>
      </c>
      <c r="D21" s="194" t="s">
        <v>393</v>
      </c>
      <c r="E21" s="23" t="s">
        <v>52</v>
      </c>
      <c r="F21" s="92" t="s">
        <v>171</v>
      </c>
      <c r="G21" s="367">
        <v>73100</v>
      </c>
      <c r="H21" s="108" t="s">
        <v>7</v>
      </c>
      <c r="I21" s="109" t="s">
        <v>87</v>
      </c>
    </row>
    <row r="22" spans="1:9" ht="19.5">
      <c r="A22" s="291" t="s">
        <v>136</v>
      </c>
      <c r="B22" s="259" t="s">
        <v>85</v>
      </c>
      <c r="C22" s="223" t="s">
        <v>357</v>
      </c>
      <c r="D22" s="194" t="s">
        <v>394</v>
      </c>
      <c r="E22" s="23" t="s">
        <v>52</v>
      </c>
      <c r="F22" s="92" t="s">
        <v>171</v>
      </c>
      <c r="G22" s="367">
        <v>22000</v>
      </c>
      <c r="H22" s="108" t="s">
        <v>7</v>
      </c>
      <c r="I22" s="109" t="s">
        <v>87</v>
      </c>
    </row>
    <row r="23" spans="1:9" ht="19.5">
      <c r="A23" s="291" t="s">
        <v>136</v>
      </c>
      <c r="B23" s="259" t="s">
        <v>85</v>
      </c>
      <c r="C23" s="223" t="s">
        <v>358</v>
      </c>
      <c r="D23" s="194" t="s">
        <v>395</v>
      </c>
      <c r="E23" s="23" t="s">
        <v>52</v>
      </c>
      <c r="F23" s="92" t="s">
        <v>171</v>
      </c>
      <c r="G23" s="367">
        <v>15000</v>
      </c>
      <c r="H23" s="108" t="s">
        <v>7</v>
      </c>
      <c r="I23" s="109" t="s">
        <v>87</v>
      </c>
    </row>
    <row r="24" spans="1:9" ht="19.5">
      <c r="A24" s="291" t="s">
        <v>136</v>
      </c>
      <c r="B24" s="259" t="s">
        <v>85</v>
      </c>
      <c r="C24" s="223" t="s">
        <v>359</v>
      </c>
      <c r="D24" s="194" t="s">
        <v>396</v>
      </c>
      <c r="E24" s="23" t="s">
        <v>52</v>
      </c>
      <c r="F24" s="92" t="s">
        <v>171</v>
      </c>
      <c r="G24" s="367">
        <v>44080</v>
      </c>
      <c r="H24" s="108" t="s">
        <v>7</v>
      </c>
      <c r="I24" s="109" t="s">
        <v>87</v>
      </c>
    </row>
    <row r="25" spans="1:9" ht="19.5">
      <c r="A25" s="291" t="s">
        <v>136</v>
      </c>
      <c r="B25" s="259" t="s">
        <v>85</v>
      </c>
      <c r="C25" s="223" t="s">
        <v>360</v>
      </c>
      <c r="D25" s="194" t="s">
        <v>397</v>
      </c>
      <c r="E25" s="23" t="s">
        <v>52</v>
      </c>
      <c r="F25" s="92" t="s">
        <v>171</v>
      </c>
      <c r="G25" s="367">
        <v>25000</v>
      </c>
      <c r="H25" s="108" t="s">
        <v>7</v>
      </c>
      <c r="I25" s="109" t="s">
        <v>87</v>
      </c>
    </row>
    <row r="26" spans="1:9" ht="19.5">
      <c r="A26" s="291" t="s">
        <v>136</v>
      </c>
      <c r="B26" s="259" t="s">
        <v>85</v>
      </c>
      <c r="C26" s="223" t="s">
        <v>361</v>
      </c>
      <c r="D26" s="194" t="s">
        <v>398</v>
      </c>
      <c r="E26" s="23" t="s">
        <v>52</v>
      </c>
      <c r="F26" s="92" t="s">
        <v>171</v>
      </c>
      <c r="G26" s="367">
        <v>15000</v>
      </c>
      <c r="H26" s="108" t="s">
        <v>7</v>
      </c>
      <c r="I26" s="109" t="s">
        <v>87</v>
      </c>
    </row>
    <row r="27" spans="1:9" ht="19.5">
      <c r="A27" s="291" t="s">
        <v>136</v>
      </c>
      <c r="B27" s="259" t="s">
        <v>85</v>
      </c>
      <c r="C27" s="223" t="s">
        <v>362</v>
      </c>
      <c r="D27" s="194" t="s">
        <v>399</v>
      </c>
      <c r="E27" s="23" t="s">
        <v>52</v>
      </c>
      <c r="F27" s="92" t="s">
        <v>171</v>
      </c>
      <c r="G27" s="367">
        <v>15000</v>
      </c>
      <c r="H27" s="108" t="s">
        <v>7</v>
      </c>
      <c r="I27" s="109" t="s">
        <v>87</v>
      </c>
    </row>
    <row r="28" spans="1:9" ht="19.5">
      <c r="A28" s="291" t="s">
        <v>136</v>
      </c>
      <c r="B28" s="259" t="s">
        <v>85</v>
      </c>
      <c r="C28" s="223" t="s">
        <v>363</v>
      </c>
      <c r="D28" s="194" t="s">
        <v>400</v>
      </c>
      <c r="E28" s="23" t="s">
        <v>52</v>
      </c>
      <c r="F28" s="92" t="s">
        <v>171</v>
      </c>
      <c r="G28" s="367">
        <v>36885</v>
      </c>
      <c r="H28" s="108" t="s">
        <v>7</v>
      </c>
      <c r="I28" s="109" t="s">
        <v>87</v>
      </c>
    </row>
    <row r="29" spans="1:9" ht="19.5">
      <c r="A29" s="291" t="s">
        <v>136</v>
      </c>
      <c r="B29" s="259" t="s">
        <v>85</v>
      </c>
      <c r="C29" s="223" t="s">
        <v>364</v>
      </c>
      <c r="D29" s="194" t="s">
        <v>401</v>
      </c>
      <c r="E29" s="23" t="s">
        <v>52</v>
      </c>
      <c r="F29" s="92" t="s">
        <v>171</v>
      </c>
      <c r="G29" s="367">
        <v>38615</v>
      </c>
      <c r="H29" s="108" t="s">
        <v>7</v>
      </c>
      <c r="I29" s="109" t="s">
        <v>87</v>
      </c>
    </row>
    <row r="30" spans="1:9" ht="19.5">
      <c r="A30" s="291" t="s">
        <v>136</v>
      </c>
      <c r="B30" s="259" t="s">
        <v>85</v>
      </c>
      <c r="C30" s="223" t="s">
        <v>365</v>
      </c>
      <c r="D30" s="194" t="s">
        <v>402</v>
      </c>
      <c r="E30" s="23" t="s">
        <v>52</v>
      </c>
      <c r="F30" s="92" t="s">
        <v>171</v>
      </c>
      <c r="G30" s="367">
        <v>32570</v>
      </c>
      <c r="H30" s="108" t="s">
        <v>7</v>
      </c>
      <c r="I30" s="109" t="s">
        <v>87</v>
      </c>
    </row>
    <row r="31" spans="1:9" ht="39">
      <c r="A31" s="291" t="s">
        <v>136</v>
      </c>
      <c r="B31" s="259" t="s">
        <v>85</v>
      </c>
      <c r="C31" s="223" t="s">
        <v>366</v>
      </c>
      <c r="D31" s="194" t="s">
        <v>403</v>
      </c>
      <c r="E31" s="23" t="s">
        <v>52</v>
      </c>
      <c r="F31" s="92" t="s">
        <v>171</v>
      </c>
      <c r="G31" s="367">
        <v>21100</v>
      </c>
      <c r="H31" s="108" t="s">
        <v>7</v>
      </c>
      <c r="I31" s="109" t="s">
        <v>87</v>
      </c>
    </row>
    <row r="32" spans="1:9" ht="19.5">
      <c r="A32" s="291" t="s">
        <v>136</v>
      </c>
      <c r="B32" s="259" t="s">
        <v>85</v>
      </c>
      <c r="C32" s="223" t="s">
        <v>367</v>
      </c>
      <c r="D32" s="194" t="s">
        <v>404</v>
      </c>
      <c r="E32" s="23" t="s">
        <v>52</v>
      </c>
      <c r="F32" s="92" t="s">
        <v>171</v>
      </c>
      <c r="G32" s="367">
        <v>19380</v>
      </c>
      <c r="H32" s="108" t="s">
        <v>7</v>
      </c>
      <c r="I32" s="109" t="s">
        <v>87</v>
      </c>
    </row>
    <row r="33" spans="1:9" ht="19.5">
      <c r="A33" s="291" t="s">
        <v>136</v>
      </c>
      <c r="B33" s="259" t="s">
        <v>85</v>
      </c>
      <c r="C33" s="223" t="s">
        <v>368</v>
      </c>
      <c r="D33" s="194" t="s">
        <v>405</v>
      </c>
      <c r="E33" s="23" t="s">
        <v>52</v>
      </c>
      <c r="F33" s="92" t="s">
        <v>171</v>
      </c>
      <c r="G33" s="367">
        <v>28900</v>
      </c>
      <c r="H33" s="108" t="s">
        <v>7</v>
      </c>
      <c r="I33" s="109" t="s">
        <v>87</v>
      </c>
    </row>
    <row r="34" spans="1:9" ht="19.5">
      <c r="A34" s="291" t="s">
        <v>136</v>
      </c>
      <c r="B34" s="259" t="s">
        <v>85</v>
      </c>
      <c r="C34" s="223" t="s">
        <v>369</v>
      </c>
      <c r="D34" s="194" t="s">
        <v>406</v>
      </c>
      <c r="E34" s="23" t="s">
        <v>52</v>
      </c>
      <c r="F34" s="92" t="s">
        <v>171</v>
      </c>
      <c r="G34" s="367">
        <v>20230</v>
      </c>
      <c r="H34" s="108" t="s">
        <v>7</v>
      </c>
      <c r="I34" s="109" t="s">
        <v>87</v>
      </c>
    </row>
    <row r="35" spans="1:9" ht="19.5">
      <c r="A35" s="291" t="s">
        <v>136</v>
      </c>
      <c r="B35" s="259" t="s">
        <v>85</v>
      </c>
      <c r="C35" s="223" t="s">
        <v>370</v>
      </c>
      <c r="D35" s="194" t="s">
        <v>407</v>
      </c>
      <c r="E35" s="23" t="s">
        <v>52</v>
      </c>
      <c r="F35" s="92" t="s">
        <v>171</v>
      </c>
      <c r="G35" s="367">
        <v>61600</v>
      </c>
      <c r="H35" s="108" t="s">
        <v>7</v>
      </c>
      <c r="I35" s="109" t="s">
        <v>87</v>
      </c>
    </row>
    <row r="36" spans="1:9" ht="19.5">
      <c r="A36" s="295" t="s">
        <v>136</v>
      </c>
      <c r="B36" s="266" t="s">
        <v>85</v>
      </c>
      <c r="C36" s="433" t="s">
        <v>371</v>
      </c>
      <c r="D36" s="261" t="s">
        <v>408</v>
      </c>
      <c r="E36" s="260" t="s">
        <v>52</v>
      </c>
      <c r="F36" s="646" t="s">
        <v>171</v>
      </c>
      <c r="G36" s="434">
        <v>50000</v>
      </c>
      <c r="H36" s="606" t="s">
        <v>7</v>
      </c>
      <c r="I36" s="607" t="s">
        <v>87</v>
      </c>
    </row>
    <row r="37" spans="1:9" ht="19.5">
      <c r="A37" s="461" t="s">
        <v>136</v>
      </c>
      <c r="B37" s="263" t="s">
        <v>85</v>
      </c>
      <c r="C37" s="643" t="s">
        <v>372</v>
      </c>
      <c r="D37" s="602" t="s">
        <v>409</v>
      </c>
      <c r="E37" s="119" t="s">
        <v>52</v>
      </c>
      <c r="F37" s="645" t="s">
        <v>171</v>
      </c>
      <c r="G37" s="644">
        <v>30000</v>
      </c>
      <c r="H37" s="120" t="s">
        <v>7</v>
      </c>
      <c r="I37" s="121" t="s">
        <v>87</v>
      </c>
    </row>
    <row r="38" spans="1:9" ht="19.5">
      <c r="A38" s="291" t="s">
        <v>136</v>
      </c>
      <c r="B38" s="259" t="s">
        <v>85</v>
      </c>
      <c r="C38" s="223" t="s">
        <v>373</v>
      </c>
      <c r="D38" s="194" t="s">
        <v>410</v>
      </c>
      <c r="E38" s="23" t="s">
        <v>52</v>
      </c>
      <c r="F38" s="92" t="s">
        <v>171</v>
      </c>
      <c r="G38" s="367">
        <v>27760</v>
      </c>
      <c r="H38" s="108" t="s">
        <v>7</v>
      </c>
      <c r="I38" s="109" t="s">
        <v>87</v>
      </c>
    </row>
    <row r="39" spans="1:9" ht="19.5">
      <c r="A39" s="291" t="s">
        <v>136</v>
      </c>
      <c r="B39" s="259" t="s">
        <v>85</v>
      </c>
      <c r="C39" s="223" t="s">
        <v>374</v>
      </c>
      <c r="D39" s="194" t="s">
        <v>411</v>
      </c>
      <c r="E39" s="23" t="s">
        <v>52</v>
      </c>
      <c r="F39" s="92" t="s">
        <v>171</v>
      </c>
      <c r="G39" s="367">
        <v>30000</v>
      </c>
      <c r="H39" s="108" t="s">
        <v>7</v>
      </c>
      <c r="I39" s="109" t="s">
        <v>87</v>
      </c>
    </row>
    <row r="40" spans="1:9" ht="19.5">
      <c r="A40" s="291" t="s">
        <v>136</v>
      </c>
      <c r="B40" s="259" t="s">
        <v>85</v>
      </c>
      <c r="C40" s="223" t="s">
        <v>375</v>
      </c>
      <c r="D40" s="194" t="s">
        <v>412</v>
      </c>
      <c r="E40" s="23" t="s">
        <v>52</v>
      </c>
      <c r="F40" s="92" t="s">
        <v>171</v>
      </c>
      <c r="G40" s="367">
        <v>260680</v>
      </c>
      <c r="H40" s="108" t="s">
        <v>7</v>
      </c>
      <c r="I40" s="109" t="s">
        <v>87</v>
      </c>
    </row>
    <row r="41" spans="1:9" ht="19.5">
      <c r="A41" s="291" t="s">
        <v>136</v>
      </c>
      <c r="B41" s="259" t="s">
        <v>85</v>
      </c>
      <c r="C41" s="223" t="s">
        <v>376</v>
      </c>
      <c r="D41" s="194" t="s">
        <v>413</v>
      </c>
      <c r="E41" s="23" t="s">
        <v>52</v>
      </c>
      <c r="F41" s="92" t="s">
        <v>171</v>
      </c>
      <c r="G41" s="367">
        <v>33440</v>
      </c>
      <c r="H41" s="108" t="s">
        <v>7</v>
      </c>
      <c r="I41" s="109" t="s">
        <v>87</v>
      </c>
    </row>
    <row r="42" spans="1:9" ht="19.5">
      <c r="A42" s="291" t="s">
        <v>136</v>
      </c>
      <c r="B42" s="259" t="s">
        <v>85</v>
      </c>
      <c r="C42" s="223" t="s">
        <v>377</v>
      </c>
      <c r="D42" s="194" t="s">
        <v>414</v>
      </c>
      <c r="E42" s="23" t="s">
        <v>52</v>
      </c>
      <c r="F42" s="92" t="s">
        <v>171</v>
      </c>
      <c r="G42" s="367">
        <v>40000</v>
      </c>
      <c r="H42" s="108" t="s">
        <v>7</v>
      </c>
      <c r="I42" s="109" t="s">
        <v>87</v>
      </c>
    </row>
    <row r="43" spans="1:9" ht="19.5">
      <c r="A43" s="291" t="s">
        <v>136</v>
      </c>
      <c r="B43" s="259" t="s">
        <v>85</v>
      </c>
      <c r="C43" s="223" t="s">
        <v>378</v>
      </c>
      <c r="D43" s="194" t="s">
        <v>415</v>
      </c>
      <c r="E43" s="23" t="s">
        <v>52</v>
      </c>
      <c r="F43" s="92" t="s">
        <v>171</v>
      </c>
      <c r="G43" s="367">
        <v>10000</v>
      </c>
      <c r="H43" s="108" t="s">
        <v>7</v>
      </c>
      <c r="I43" s="109" t="s">
        <v>87</v>
      </c>
    </row>
    <row r="44" spans="1:9" ht="19.5">
      <c r="A44" s="291" t="s">
        <v>136</v>
      </c>
      <c r="B44" s="263" t="s">
        <v>85</v>
      </c>
      <c r="C44" s="223" t="s">
        <v>379</v>
      </c>
      <c r="D44" s="194" t="s">
        <v>416</v>
      </c>
      <c r="E44" s="23" t="s">
        <v>52</v>
      </c>
      <c r="F44" s="92" t="s">
        <v>171</v>
      </c>
      <c r="G44" s="367">
        <v>26880</v>
      </c>
      <c r="H44" s="108" t="s">
        <v>7</v>
      </c>
      <c r="I44" s="109" t="s">
        <v>87</v>
      </c>
    </row>
    <row r="45" spans="1:9" ht="19.5">
      <c r="A45" s="291" t="s">
        <v>136</v>
      </c>
      <c r="B45" s="259" t="s">
        <v>85</v>
      </c>
      <c r="C45" s="223" t="s">
        <v>380</v>
      </c>
      <c r="D45" s="194" t="s">
        <v>417</v>
      </c>
      <c r="E45" s="23" t="s">
        <v>52</v>
      </c>
      <c r="F45" s="92" t="s">
        <v>171</v>
      </c>
      <c r="G45" s="367">
        <v>6700</v>
      </c>
      <c r="H45" s="108" t="s">
        <v>7</v>
      </c>
      <c r="I45" s="109" t="s">
        <v>87</v>
      </c>
    </row>
    <row r="46" spans="1:9" ht="19.5">
      <c r="A46" s="291" t="s">
        <v>136</v>
      </c>
      <c r="B46" s="259" t="s">
        <v>85</v>
      </c>
      <c r="C46" s="223" t="s">
        <v>381</v>
      </c>
      <c r="D46" s="194" t="s">
        <v>418</v>
      </c>
      <c r="E46" s="23" t="s">
        <v>52</v>
      </c>
      <c r="F46" s="92" t="s">
        <v>171</v>
      </c>
      <c r="G46" s="367">
        <v>2580</v>
      </c>
      <c r="H46" s="108" t="s">
        <v>7</v>
      </c>
      <c r="I46" s="109" t="s">
        <v>87</v>
      </c>
    </row>
    <row r="47" spans="1:9" ht="19.5">
      <c r="A47" s="291" t="s">
        <v>136</v>
      </c>
      <c r="B47" s="259" t="s">
        <v>85</v>
      </c>
      <c r="C47" s="223" t="s">
        <v>382</v>
      </c>
      <c r="D47" s="194" t="s">
        <v>419</v>
      </c>
      <c r="E47" s="23" t="s">
        <v>52</v>
      </c>
      <c r="F47" s="92" t="s">
        <v>171</v>
      </c>
      <c r="G47" s="367">
        <v>7360</v>
      </c>
      <c r="H47" s="108" t="s">
        <v>7</v>
      </c>
      <c r="I47" s="109" t="s">
        <v>87</v>
      </c>
    </row>
    <row r="48" spans="1:9" ht="19.5">
      <c r="A48" s="291" t="s">
        <v>136</v>
      </c>
      <c r="B48" s="265" t="s">
        <v>85</v>
      </c>
      <c r="C48" s="223" t="s">
        <v>383</v>
      </c>
      <c r="D48" s="194" t="s">
        <v>420</v>
      </c>
      <c r="E48" s="23" t="s">
        <v>52</v>
      </c>
      <c r="F48" s="92" t="s">
        <v>171</v>
      </c>
      <c r="G48" s="367">
        <v>22580</v>
      </c>
      <c r="H48" s="108" t="s">
        <v>7</v>
      </c>
      <c r="I48" s="109" t="s">
        <v>87</v>
      </c>
    </row>
    <row r="49" spans="1:9" ht="19.5">
      <c r="A49" s="461" t="s">
        <v>136</v>
      </c>
      <c r="B49" s="263" t="s">
        <v>85</v>
      </c>
      <c r="C49" s="223" t="s">
        <v>384</v>
      </c>
      <c r="D49" s="194" t="s">
        <v>421</v>
      </c>
      <c r="E49" s="23" t="s">
        <v>52</v>
      </c>
      <c r="F49" s="92" t="s">
        <v>171</v>
      </c>
      <c r="G49" s="367">
        <v>25580</v>
      </c>
      <c r="H49" s="108" t="s">
        <v>7</v>
      </c>
      <c r="I49" s="109" t="s">
        <v>87</v>
      </c>
    </row>
    <row r="50" spans="1:9" ht="19.5">
      <c r="A50" s="291" t="s">
        <v>136</v>
      </c>
      <c r="B50" s="259" t="s">
        <v>85</v>
      </c>
      <c r="C50" s="223" t="s">
        <v>385</v>
      </c>
      <c r="D50" s="194" t="s">
        <v>422</v>
      </c>
      <c r="E50" s="23" t="s">
        <v>52</v>
      </c>
      <c r="F50" s="92" t="s">
        <v>171</v>
      </c>
      <c r="G50" s="367">
        <v>6420</v>
      </c>
      <c r="H50" s="108" t="s">
        <v>7</v>
      </c>
      <c r="I50" s="109" t="s">
        <v>87</v>
      </c>
    </row>
    <row r="51" spans="1:9" ht="19.5">
      <c r="A51" s="291" t="s">
        <v>136</v>
      </c>
      <c r="B51" s="259" t="s">
        <v>85</v>
      </c>
      <c r="C51" s="223" t="s">
        <v>386</v>
      </c>
      <c r="D51" s="194" t="s">
        <v>423</v>
      </c>
      <c r="E51" s="23" t="s">
        <v>52</v>
      </c>
      <c r="F51" s="92" t="s">
        <v>171</v>
      </c>
      <c r="G51" s="367">
        <v>31454</v>
      </c>
      <c r="H51" s="108" t="s">
        <v>7</v>
      </c>
      <c r="I51" s="109" t="s">
        <v>87</v>
      </c>
    </row>
    <row r="52" spans="1:9" ht="19.5">
      <c r="A52" s="291" t="s">
        <v>136</v>
      </c>
      <c r="B52" s="259" t="s">
        <v>85</v>
      </c>
      <c r="C52" s="223" t="s">
        <v>387</v>
      </c>
      <c r="D52" s="194" t="s">
        <v>812</v>
      </c>
      <c r="E52" s="23" t="s">
        <v>52</v>
      </c>
      <c r="F52" s="92" t="s">
        <v>171</v>
      </c>
      <c r="G52" s="367">
        <v>14920</v>
      </c>
      <c r="H52" s="108" t="s">
        <v>7</v>
      </c>
      <c r="I52" s="109" t="s">
        <v>87</v>
      </c>
    </row>
    <row r="53" spans="1:9" ht="18.75">
      <c r="A53" s="293" t="s">
        <v>136</v>
      </c>
      <c r="B53" s="426" t="s">
        <v>153</v>
      </c>
      <c r="C53" s="77"/>
      <c r="D53" s="15" t="s">
        <v>58</v>
      </c>
      <c r="E53" s="16" t="s">
        <v>59</v>
      </c>
      <c r="F53" s="6">
        <v>5911310</v>
      </c>
      <c r="G53" s="7">
        <f>G54</f>
        <v>700000</v>
      </c>
      <c r="H53" s="17" t="s">
        <v>7</v>
      </c>
      <c r="I53" s="109"/>
    </row>
    <row r="54" spans="1:9" ht="19.5">
      <c r="A54" s="291" t="s">
        <v>136</v>
      </c>
      <c r="B54" s="93" t="s">
        <v>154</v>
      </c>
      <c r="C54" s="223" t="s">
        <v>388</v>
      </c>
      <c r="D54" s="194" t="s">
        <v>688</v>
      </c>
      <c r="E54" s="6" t="s">
        <v>59</v>
      </c>
      <c r="F54" s="6">
        <v>5911310</v>
      </c>
      <c r="G54" s="82">
        <v>700000</v>
      </c>
      <c r="H54" s="49" t="s">
        <v>7</v>
      </c>
      <c r="I54" s="109" t="s">
        <v>87</v>
      </c>
    </row>
    <row r="55" spans="1:9" ht="18.75">
      <c r="A55" s="462"/>
      <c r="B55" s="442"/>
      <c r="C55" s="473"/>
      <c r="D55" s="474" t="s">
        <v>831</v>
      </c>
      <c r="E55" s="475"/>
      <c r="F55" s="445"/>
      <c r="G55" s="476"/>
      <c r="H55" s="477"/>
      <c r="I55" s="448"/>
    </row>
    <row r="56" spans="1:9" ht="18.75">
      <c r="A56" s="858"/>
      <c r="B56" s="858"/>
      <c r="C56" s="224"/>
      <c r="D56" s="29"/>
      <c r="E56" s="30"/>
      <c r="F56" s="30"/>
      <c r="G56" s="155"/>
      <c r="H56" s="31"/>
      <c r="I56" s="32"/>
    </row>
    <row r="57" spans="1:9" ht="18.75">
      <c r="A57" s="858" t="s">
        <v>759</v>
      </c>
      <c r="B57" s="858"/>
      <c r="C57" s="858"/>
      <c r="D57" s="29"/>
      <c r="E57" s="30"/>
      <c r="F57" s="30"/>
      <c r="G57" s="155"/>
      <c r="H57" s="31"/>
      <c r="I57" s="32"/>
    </row>
    <row r="58" spans="1:9" ht="23.25">
      <c r="A58" s="33">
        <v>5911210</v>
      </c>
      <c r="B58" s="246" t="s">
        <v>644</v>
      </c>
      <c r="C58" s="34" t="s">
        <v>640</v>
      </c>
      <c r="D58" s="35" t="s">
        <v>24</v>
      </c>
      <c r="E58" s="854" t="s">
        <v>25</v>
      </c>
      <c r="F58" s="854"/>
      <c r="G58" s="853">
        <f>G9+G15</f>
        <v>3275380</v>
      </c>
      <c r="H58" s="853"/>
      <c r="I58" s="36" t="s">
        <v>7</v>
      </c>
    </row>
    <row r="59" spans="1:9" ht="18.75">
      <c r="A59" s="33">
        <v>5911220</v>
      </c>
      <c r="B59" s="246" t="s">
        <v>645</v>
      </c>
      <c r="C59" s="34" t="s">
        <v>641</v>
      </c>
      <c r="D59" s="35" t="s">
        <v>27</v>
      </c>
      <c r="E59" s="37"/>
      <c r="F59" s="37"/>
      <c r="G59" s="38"/>
      <c r="H59" s="39"/>
      <c r="I59" s="40"/>
    </row>
    <row r="60" spans="1:9" ht="18.75">
      <c r="A60" s="33">
        <v>5911230</v>
      </c>
      <c r="B60" s="246" t="s">
        <v>646</v>
      </c>
      <c r="C60" s="34" t="s">
        <v>642</v>
      </c>
      <c r="D60" s="35" t="s">
        <v>29</v>
      </c>
      <c r="E60" s="37"/>
      <c r="F60" s="37"/>
      <c r="G60" s="38"/>
      <c r="H60" s="39"/>
      <c r="I60" s="40"/>
    </row>
    <row r="61" spans="1:9" ht="18.75">
      <c r="A61" s="33">
        <v>5911240</v>
      </c>
      <c r="B61" s="246" t="s">
        <v>647</v>
      </c>
      <c r="C61" s="34" t="s">
        <v>643</v>
      </c>
      <c r="D61" s="35" t="s">
        <v>31</v>
      </c>
      <c r="E61" s="37"/>
      <c r="F61" s="37"/>
      <c r="G61" s="38"/>
      <c r="H61" s="39"/>
      <c r="I61" s="40"/>
    </row>
    <row r="62" spans="1:9" ht="18.75">
      <c r="A62" s="37"/>
      <c r="B62" s="34"/>
      <c r="C62" s="34" t="s">
        <v>648</v>
      </c>
      <c r="D62" s="35" t="s">
        <v>33</v>
      </c>
      <c r="E62" s="37"/>
      <c r="F62" s="37"/>
      <c r="G62" s="38"/>
      <c r="H62" s="39"/>
      <c r="I62" s="40"/>
    </row>
  </sheetData>
  <sheetProtection/>
  <mergeCells count="13">
    <mergeCell ref="D4:D6"/>
    <mergeCell ref="E4:E6"/>
    <mergeCell ref="G4:H6"/>
    <mergeCell ref="G58:H58"/>
    <mergeCell ref="A56:B56"/>
    <mergeCell ref="E58:F58"/>
    <mergeCell ref="I4:I6"/>
    <mergeCell ref="A57:C57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1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35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4.421875" style="0" bestFit="1" customWidth="1"/>
  </cols>
  <sheetData>
    <row r="1" spans="1:9" ht="21">
      <c r="A1" s="859" t="s">
        <v>731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18.75" customHeight="1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9" ht="23.25" customHeight="1">
      <c r="A6" s="876"/>
      <c r="B6" s="877"/>
      <c r="C6" s="847"/>
      <c r="D6" s="857"/>
      <c r="E6" s="850"/>
      <c r="F6" s="4"/>
      <c r="G6" s="851"/>
      <c r="H6" s="852"/>
      <c r="I6" s="850"/>
    </row>
    <row r="7" spans="1:9" ht="21">
      <c r="A7" s="249" t="s">
        <v>136</v>
      </c>
      <c r="B7" s="226" t="s">
        <v>84</v>
      </c>
      <c r="C7" s="226"/>
      <c r="D7" s="227" t="s">
        <v>6</v>
      </c>
      <c r="E7" s="229"/>
      <c r="F7" s="229"/>
      <c r="G7" s="230"/>
      <c r="H7" s="231"/>
      <c r="I7" s="232"/>
    </row>
    <row r="8" spans="1:9" ht="21">
      <c r="A8" s="249"/>
      <c r="B8" s="250"/>
      <c r="C8" s="251"/>
      <c r="D8" s="247" t="s">
        <v>745</v>
      </c>
      <c r="E8" s="252"/>
      <c r="F8" s="253"/>
      <c r="G8" s="254"/>
      <c r="H8" s="255"/>
      <c r="I8" s="256"/>
    </row>
    <row r="9" spans="1:9" ht="21">
      <c r="A9" s="249"/>
      <c r="B9" s="250"/>
      <c r="C9" s="251"/>
      <c r="D9" s="247" t="s">
        <v>738</v>
      </c>
      <c r="E9" s="252"/>
      <c r="F9" s="253"/>
      <c r="G9" s="254">
        <f>G10+G12</f>
        <v>2900000</v>
      </c>
      <c r="H9" s="255" t="s">
        <v>7</v>
      </c>
      <c r="I9" s="256"/>
    </row>
    <row r="10" spans="1:9" ht="18.75">
      <c r="A10" s="293" t="s">
        <v>136</v>
      </c>
      <c r="B10" s="294" t="s">
        <v>104</v>
      </c>
      <c r="C10" s="22"/>
      <c r="D10" s="15" t="s">
        <v>74</v>
      </c>
      <c r="E10" s="16" t="s">
        <v>19</v>
      </c>
      <c r="F10" s="16">
        <v>5911500</v>
      </c>
      <c r="G10" s="7">
        <f>SUM(G11:G11)</f>
        <v>1200000</v>
      </c>
      <c r="H10" s="17" t="s">
        <v>7</v>
      </c>
      <c r="I10" s="15"/>
    </row>
    <row r="11" spans="1:9" s="483" customFormat="1" ht="19.5">
      <c r="A11" s="291" t="s">
        <v>136</v>
      </c>
      <c r="B11" s="265" t="s">
        <v>104</v>
      </c>
      <c r="C11" s="221" t="s">
        <v>552</v>
      </c>
      <c r="D11" s="194" t="s">
        <v>553</v>
      </c>
      <c r="E11" s="6" t="s">
        <v>19</v>
      </c>
      <c r="F11" s="6">
        <v>5911500</v>
      </c>
      <c r="G11" s="11">
        <v>1200000</v>
      </c>
      <c r="H11" s="49" t="s">
        <v>7</v>
      </c>
      <c r="I11" s="292" t="s">
        <v>99</v>
      </c>
    </row>
    <row r="12" spans="1:9" ht="18.75">
      <c r="A12" s="144" t="s">
        <v>136</v>
      </c>
      <c r="B12" s="355" t="s">
        <v>85</v>
      </c>
      <c r="C12" s="102"/>
      <c r="D12" s="61" t="s">
        <v>58</v>
      </c>
      <c r="E12" s="100" t="s">
        <v>59</v>
      </c>
      <c r="F12" s="100">
        <v>5911310</v>
      </c>
      <c r="G12" s="103">
        <f>G13</f>
        <v>1700000</v>
      </c>
      <c r="H12" s="104" t="s">
        <v>7</v>
      </c>
      <c r="I12" s="101"/>
    </row>
    <row r="13" spans="1:9" ht="19.5">
      <c r="A13" s="291" t="s">
        <v>136</v>
      </c>
      <c r="B13" s="93" t="s">
        <v>158</v>
      </c>
      <c r="C13" s="221" t="s">
        <v>537</v>
      </c>
      <c r="D13" s="194" t="s">
        <v>689</v>
      </c>
      <c r="E13" s="6" t="s">
        <v>59</v>
      </c>
      <c r="F13" s="6">
        <v>5911310</v>
      </c>
      <c r="G13" s="82">
        <v>1700000</v>
      </c>
      <c r="H13" s="49" t="s">
        <v>7</v>
      </c>
      <c r="I13" s="292" t="s">
        <v>99</v>
      </c>
    </row>
    <row r="14" spans="1:9" ht="39">
      <c r="A14" s="484" t="s">
        <v>136</v>
      </c>
      <c r="B14" s="460" t="s">
        <v>158</v>
      </c>
      <c r="C14" s="485"/>
      <c r="D14" s="244" t="s">
        <v>750</v>
      </c>
      <c r="E14" s="486"/>
      <c r="F14" s="486"/>
      <c r="G14" s="487"/>
      <c r="H14" s="488"/>
      <c r="I14" s="489"/>
    </row>
    <row r="15" spans="1:9" ht="21">
      <c r="A15" s="609" t="s">
        <v>139</v>
      </c>
      <c r="B15" s="610">
        <v>2015504002</v>
      </c>
      <c r="C15" s="500"/>
      <c r="D15" s="247" t="s">
        <v>6</v>
      </c>
      <c r="E15" s="501"/>
      <c r="F15" s="501"/>
      <c r="G15" s="502"/>
      <c r="H15" s="503"/>
      <c r="I15" s="504"/>
    </row>
    <row r="16" spans="1:9" ht="21">
      <c r="A16" s="505"/>
      <c r="B16" s="506"/>
      <c r="C16" s="500"/>
      <c r="D16" s="507" t="s">
        <v>751</v>
      </c>
      <c r="E16" s="501"/>
      <c r="F16" s="501"/>
      <c r="G16" s="502"/>
      <c r="H16" s="503"/>
      <c r="I16" s="504"/>
    </row>
    <row r="17" spans="1:9" ht="21">
      <c r="A17" s="505"/>
      <c r="B17" s="506"/>
      <c r="C17" s="500"/>
      <c r="D17" s="247" t="s">
        <v>738</v>
      </c>
      <c r="E17" s="501"/>
      <c r="F17" s="501"/>
      <c r="G17" s="502"/>
      <c r="H17" s="503"/>
      <c r="I17" s="504"/>
    </row>
    <row r="18" spans="1:9" ht="18.75">
      <c r="A18" s="490" t="s">
        <v>139</v>
      </c>
      <c r="B18" s="491" t="s">
        <v>98</v>
      </c>
      <c r="C18" s="492"/>
      <c r="D18" s="493" t="s">
        <v>657</v>
      </c>
      <c r="E18" s="494" t="s">
        <v>11</v>
      </c>
      <c r="F18" s="495">
        <v>5911410</v>
      </c>
      <c r="G18" s="496">
        <f>G19</f>
        <v>1000000</v>
      </c>
      <c r="H18" s="497" t="s">
        <v>7</v>
      </c>
      <c r="I18" s="498"/>
    </row>
    <row r="19" spans="1:9" ht="19.5">
      <c r="A19" s="508" t="s">
        <v>139</v>
      </c>
      <c r="B19" s="267" t="s">
        <v>98</v>
      </c>
      <c r="C19" s="296" t="s">
        <v>549</v>
      </c>
      <c r="D19" s="261" t="s">
        <v>550</v>
      </c>
      <c r="E19" s="83" t="s">
        <v>11</v>
      </c>
      <c r="F19" s="415">
        <v>5911410</v>
      </c>
      <c r="G19" s="99">
        <v>1000000</v>
      </c>
      <c r="H19" s="87" t="s">
        <v>7</v>
      </c>
      <c r="I19" s="297" t="s">
        <v>99</v>
      </c>
    </row>
    <row r="20" spans="1:9" ht="18.75">
      <c r="A20" s="858"/>
      <c r="B20" s="858"/>
      <c r="C20" s="224"/>
      <c r="D20" s="29"/>
      <c r="E20" s="30"/>
      <c r="F20" s="30"/>
      <c r="G20" s="155"/>
      <c r="H20" s="31"/>
      <c r="I20" s="32"/>
    </row>
    <row r="21" spans="1:9" ht="18.75">
      <c r="A21" s="858" t="s">
        <v>759</v>
      </c>
      <c r="B21" s="858"/>
      <c r="C21" s="858"/>
      <c r="D21" s="29"/>
      <c r="E21" s="30"/>
      <c r="F21" s="30"/>
      <c r="G21" s="155"/>
      <c r="H21" s="31"/>
      <c r="I21" s="32"/>
    </row>
    <row r="22" spans="1:9" ht="23.25">
      <c r="A22" s="33">
        <v>5911210</v>
      </c>
      <c r="B22" s="246" t="s">
        <v>644</v>
      </c>
      <c r="C22" s="34" t="s">
        <v>640</v>
      </c>
      <c r="D22" s="35" t="s">
        <v>24</v>
      </c>
      <c r="E22" s="854" t="s">
        <v>25</v>
      </c>
      <c r="F22" s="854"/>
      <c r="G22" s="853">
        <f>G9+G18</f>
        <v>3900000</v>
      </c>
      <c r="H22" s="853"/>
      <c r="I22" s="36" t="s">
        <v>7</v>
      </c>
    </row>
    <row r="23" spans="1:9" ht="18.75">
      <c r="A23" s="33">
        <v>5911220</v>
      </c>
      <c r="B23" s="246" t="s">
        <v>645</v>
      </c>
      <c r="C23" s="34" t="s">
        <v>641</v>
      </c>
      <c r="D23" s="35" t="s">
        <v>27</v>
      </c>
      <c r="E23" s="37"/>
      <c r="F23" s="37"/>
      <c r="G23" s="38"/>
      <c r="H23" s="39"/>
      <c r="I23" s="40"/>
    </row>
    <row r="24" spans="1:9" ht="18.75">
      <c r="A24" s="33">
        <v>5911230</v>
      </c>
      <c r="B24" s="246" t="s">
        <v>646</v>
      </c>
      <c r="C24" s="34" t="s">
        <v>642</v>
      </c>
      <c r="D24" s="35" t="s">
        <v>29</v>
      </c>
      <c r="E24" s="37"/>
      <c r="F24" s="37"/>
      <c r="G24" s="38"/>
      <c r="H24" s="39"/>
      <c r="I24" s="40"/>
    </row>
    <row r="25" spans="1:9" ht="18.75">
      <c r="A25" s="33">
        <v>5911240</v>
      </c>
      <c r="B25" s="246" t="s">
        <v>647</v>
      </c>
      <c r="C25" s="34" t="s">
        <v>643</v>
      </c>
      <c r="D25" s="35" t="s">
        <v>31</v>
      </c>
      <c r="E25" s="37"/>
      <c r="F25" s="37"/>
      <c r="G25" s="38"/>
      <c r="H25" s="39"/>
      <c r="I25" s="40"/>
    </row>
    <row r="26" spans="1:9" ht="18.75">
      <c r="A26" s="37"/>
      <c r="B26" s="34"/>
      <c r="C26" s="34" t="s">
        <v>648</v>
      </c>
      <c r="D26" s="35" t="s">
        <v>33</v>
      </c>
      <c r="E26" s="37"/>
      <c r="F26" s="37"/>
      <c r="G26" s="38"/>
      <c r="H26" s="39"/>
      <c r="I26" s="40"/>
    </row>
  </sheetData>
  <sheetProtection/>
  <mergeCells count="13">
    <mergeCell ref="E4:E6"/>
    <mergeCell ref="G4:H6"/>
    <mergeCell ref="I4:I6"/>
    <mergeCell ref="A20:B20"/>
    <mergeCell ref="E22:F22"/>
    <mergeCell ref="G22:H22"/>
    <mergeCell ref="A1:I1"/>
    <mergeCell ref="A2:I2"/>
    <mergeCell ref="A4:A6"/>
    <mergeCell ref="B4:B6"/>
    <mergeCell ref="A21:C21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1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zoomScalePageLayoutView="0" workbookViewId="0" topLeftCell="A36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6.00390625" style="0" bestFit="1" customWidth="1"/>
  </cols>
  <sheetData>
    <row r="1" spans="1:9" ht="21">
      <c r="A1" s="859" t="s">
        <v>731</v>
      </c>
      <c r="B1" s="860"/>
      <c r="C1" s="860"/>
      <c r="D1" s="860"/>
      <c r="E1" s="860"/>
      <c r="F1" s="860"/>
      <c r="G1" s="860"/>
      <c r="H1" s="860"/>
      <c r="I1" s="861"/>
    </row>
    <row r="2" spans="1:9" ht="21">
      <c r="A2" s="862" t="s">
        <v>0</v>
      </c>
      <c r="B2" s="863"/>
      <c r="C2" s="863"/>
      <c r="D2" s="863"/>
      <c r="E2" s="863"/>
      <c r="F2" s="863"/>
      <c r="G2" s="863"/>
      <c r="H2" s="863"/>
      <c r="I2" s="86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74" t="s">
        <v>132</v>
      </c>
      <c r="B4" s="877" t="s">
        <v>133</v>
      </c>
      <c r="C4" s="845" t="s">
        <v>1</v>
      </c>
      <c r="D4" s="855" t="s">
        <v>730</v>
      </c>
      <c r="E4" s="848" t="s">
        <v>2</v>
      </c>
      <c r="F4" s="2"/>
      <c r="G4" s="851" t="s">
        <v>3</v>
      </c>
      <c r="H4" s="852"/>
      <c r="I4" s="848" t="s">
        <v>4</v>
      </c>
    </row>
    <row r="5" spans="1:9" ht="18.75" customHeight="1">
      <c r="A5" s="875"/>
      <c r="B5" s="877"/>
      <c r="C5" s="846"/>
      <c r="D5" s="856"/>
      <c r="E5" s="849"/>
      <c r="F5" s="3" t="s">
        <v>5</v>
      </c>
      <c r="G5" s="851"/>
      <c r="H5" s="852"/>
      <c r="I5" s="849"/>
    </row>
    <row r="6" spans="1:15" ht="24.75" customHeight="1">
      <c r="A6" s="876"/>
      <c r="B6" s="877"/>
      <c r="C6" s="847"/>
      <c r="D6" s="857"/>
      <c r="E6" s="850"/>
      <c r="F6" s="4"/>
      <c r="G6" s="851"/>
      <c r="H6" s="852"/>
      <c r="I6" s="850"/>
      <c r="K6" s="298"/>
      <c r="L6" s="298"/>
      <c r="M6" s="298"/>
      <c r="N6" s="298"/>
      <c r="O6" s="298"/>
    </row>
    <row r="7" spans="1:15" ht="21" customHeight="1">
      <c r="A7" s="247" t="s">
        <v>146</v>
      </c>
      <c r="B7" s="251" t="s">
        <v>163</v>
      </c>
      <c r="C7" s="251"/>
      <c r="D7" s="247" t="s">
        <v>165</v>
      </c>
      <c r="E7" s="252"/>
      <c r="F7" s="252"/>
      <c r="G7" s="254"/>
      <c r="H7" s="255"/>
      <c r="I7" s="256"/>
      <c r="K7" s="298"/>
      <c r="L7" s="298"/>
      <c r="M7" s="298"/>
      <c r="N7" s="298"/>
      <c r="O7" s="298"/>
    </row>
    <row r="8" spans="1:15" s="300" customFormat="1" ht="21">
      <c r="A8" s="247"/>
      <c r="B8" s="299"/>
      <c r="C8" s="251"/>
      <c r="D8" s="247" t="s">
        <v>752</v>
      </c>
      <c r="E8" s="252"/>
      <c r="F8" s="252"/>
      <c r="G8" s="254"/>
      <c r="H8" s="255"/>
      <c r="I8" s="256"/>
      <c r="J8"/>
      <c r="K8" s="298"/>
      <c r="L8" s="298"/>
      <c r="M8" s="298"/>
      <c r="N8" s="298"/>
      <c r="O8" s="298"/>
    </row>
    <row r="9" spans="1:15" s="300" customFormat="1" ht="21">
      <c r="A9" s="247"/>
      <c r="B9" s="299"/>
      <c r="C9" s="251"/>
      <c r="D9" s="247" t="s">
        <v>822</v>
      </c>
      <c r="E9" s="252"/>
      <c r="F9" s="252"/>
      <c r="G9" s="254">
        <f>G10</f>
        <v>2000000</v>
      </c>
      <c r="H9" s="255" t="s">
        <v>7</v>
      </c>
      <c r="I9" s="256"/>
      <c r="J9"/>
      <c r="K9" s="298"/>
      <c r="L9" s="298"/>
      <c r="M9" s="298"/>
      <c r="N9" s="298"/>
      <c r="O9" s="298"/>
    </row>
    <row r="10" spans="1:15" ht="19.5">
      <c r="A10" s="302" t="s">
        <v>146</v>
      </c>
      <c r="B10" s="302" t="s">
        <v>164</v>
      </c>
      <c r="C10" s="631" t="s">
        <v>811</v>
      </c>
      <c r="D10" s="303" t="s">
        <v>168</v>
      </c>
      <c r="E10" s="301" t="s">
        <v>11</v>
      </c>
      <c r="F10" s="301">
        <v>5911410</v>
      </c>
      <c r="G10" s="282">
        <v>2000000</v>
      </c>
      <c r="H10" s="304" t="s">
        <v>7</v>
      </c>
      <c r="I10" s="305" t="s">
        <v>34</v>
      </c>
      <c r="K10" s="298"/>
      <c r="L10" s="298"/>
      <c r="M10" s="298"/>
      <c r="N10" s="298"/>
      <c r="O10" s="298"/>
    </row>
    <row r="11" spans="1:9" ht="21">
      <c r="A11" s="248" t="s">
        <v>134</v>
      </c>
      <c r="B11" s="251" t="s">
        <v>36</v>
      </c>
      <c r="C11" s="251"/>
      <c r="D11" s="247" t="s">
        <v>35</v>
      </c>
      <c r="E11" s="252"/>
      <c r="F11" s="252"/>
      <c r="G11" s="254"/>
      <c r="H11" s="255"/>
      <c r="I11" s="256"/>
    </row>
    <row r="12" spans="1:9" ht="21">
      <c r="A12" s="248"/>
      <c r="B12" s="299"/>
      <c r="C12" s="472"/>
      <c r="D12" s="247" t="s">
        <v>795</v>
      </c>
      <c r="E12" s="252"/>
      <c r="F12" s="252"/>
      <c r="G12" s="254"/>
      <c r="H12" s="255"/>
      <c r="I12" s="256"/>
    </row>
    <row r="13" spans="1:9" ht="21">
      <c r="A13" s="248"/>
      <c r="B13" s="299"/>
      <c r="C13" s="472"/>
      <c r="D13" s="247" t="s">
        <v>796</v>
      </c>
      <c r="E13" s="252"/>
      <c r="F13" s="252"/>
      <c r="G13" s="254">
        <f>G14</f>
        <v>107350</v>
      </c>
      <c r="H13" s="255" t="s">
        <v>7</v>
      </c>
      <c r="I13" s="256"/>
    </row>
    <row r="14" spans="1:15" ht="37.5">
      <c r="A14" s="665" t="s">
        <v>134</v>
      </c>
      <c r="B14" s="665" t="s">
        <v>37</v>
      </c>
      <c r="C14" s="666" t="s">
        <v>835</v>
      </c>
      <c r="D14" s="667" t="s">
        <v>836</v>
      </c>
      <c r="E14" s="653" t="s">
        <v>11</v>
      </c>
      <c r="F14" s="668">
        <v>5911410</v>
      </c>
      <c r="G14" s="669">
        <v>107350</v>
      </c>
      <c r="H14" s="656" t="s">
        <v>7</v>
      </c>
      <c r="I14" s="657" t="s">
        <v>837</v>
      </c>
      <c r="K14" s="298"/>
      <c r="L14" s="298"/>
      <c r="M14" s="298"/>
      <c r="N14" s="298"/>
      <c r="O14" s="298"/>
    </row>
    <row r="15" spans="1:15" ht="21">
      <c r="A15" s="248" t="s">
        <v>136</v>
      </c>
      <c r="B15" s="449" t="s">
        <v>84</v>
      </c>
      <c r="C15" s="226"/>
      <c r="D15" s="640" t="s">
        <v>6</v>
      </c>
      <c r="E15" s="229"/>
      <c r="F15" s="229"/>
      <c r="G15" s="230"/>
      <c r="H15" s="231"/>
      <c r="I15" s="232"/>
      <c r="K15" s="298"/>
      <c r="L15" s="298"/>
      <c r="M15" s="298"/>
      <c r="N15" s="298"/>
      <c r="O15" s="298"/>
    </row>
    <row r="16" spans="1:15" ht="21">
      <c r="A16" s="248"/>
      <c r="B16" s="250"/>
      <c r="C16" s="251"/>
      <c r="D16" s="247" t="s">
        <v>753</v>
      </c>
      <c r="E16" s="252"/>
      <c r="F16" s="253"/>
      <c r="G16" s="254"/>
      <c r="H16" s="255"/>
      <c r="I16" s="256"/>
      <c r="K16" s="298"/>
      <c r="L16" s="298"/>
      <c r="M16" s="298"/>
      <c r="N16" s="298"/>
      <c r="O16" s="298"/>
    </row>
    <row r="17" spans="1:15" ht="21">
      <c r="A17" s="278"/>
      <c r="B17" s="277"/>
      <c r="C17" s="276"/>
      <c r="D17" s="275" t="s">
        <v>797</v>
      </c>
      <c r="E17" s="274"/>
      <c r="F17" s="273"/>
      <c r="G17" s="272">
        <f>G18</f>
        <v>1000000</v>
      </c>
      <c r="H17" s="271" t="s">
        <v>7</v>
      </c>
      <c r="I17" s="270"/>
      <c r="K17" s="298"/>
      <c r="L17" s="298"/>
      <c r="M17" s="298"/>
      <c r="N17" s="298"/>
      <c r="O17" s="298"/>
    </row>
    <row r="18" spans="1:15" ht="18.75">
      <c r="A18" s="306" t="s">
        <v>136</v>
      </c>
      <c r="B18" s="289" t="s">
        <v>110</v>
      </c>
      <c r="C18" s="290"/>
      <c r="D18" s="63" t="s">
        <v>111</v>
      </c>
      <c r="E18" s="64" t="s">
        <v>19</v>
      </c>
      <c r="F18" s="307">
        <v>5911500</v>
      </c>
      <c r="G18" s="65">
        <f>SUM(G19:G30)</f>
        <v>1000000</v>
      </c>
      <c r="H18" s="66" t="s">
        <v>7</v>
      </c>
      <c r="I18" s="63"/>
      <c r="K18" s="298"/>
      <c r="L18" s="298"/>
      <c r="M18" s="298"/>
      <c r="N18" s="298"/>
      <c r="O18" s="298"/>
    </row>
    <row r="19" spans="1:15" ht="19.5">
      <c r="A19" s="291" t="s">
        <v>136</v>
      </c>
      <c r="B19" s="265" t="s">
        <v>110</v>
      </c>
      <c r="C19" s="631" t="s">
        <v>564</v>
      </c>
      <c r="D19" s="194" t="s">
        <v>664</v>
      </c>
      <c r="E19" s="10" t="s">
        <v>19</v>
      </c>
      <c r="F19" s="10">
        <v>5911500</v>
      </c>
      <c r="G19" s="184">
        <v>40000</v>
      </c>
      <c r="H19" s="12" t="s">
        <v>7</v>
      </c>
      <c r="I19" s="9" t="s">
        <v>34</v>
      </c>
      <c r="K19" s="298"/>
      <c r="L19" s="298"/>
      <c r="M19" s="298"/>
      <c r="N19" s="298"/>
      <c r="O19" s="298"/>
    </row>
    <row r="20" spans="1:15" ht="19.5">
      <c r="A20" s="291" t="s">
        <v>136</v>
      </c>
      <c r="B20" s="265" t="s">
        <v>110</v>
      </c>
      <c r="C20" s="631" t="s">
        <v>565</v>
      </c>
      <c r="D20" s="194" t="s">
        <v>665</v>
      </c>
      <c r="E20" s="10" t="s">
        <v>19</v>
      </c>
      <c r="F20" s="10">
        <v>5911500</v>
      </c>
      <c r="G20" s="184">
        <v>50000</v>
      </c>
      <c r="H20" s="12" t="s">
        <v>7</v>
      </c>
      <c r="I20" s="9" t="s">
        <v>34</v>
      </c>
      <c r="K20" s="298"/>
      <c r="L20" s="298"/>
      <c r="M20" s="298"/>
      <c r="N20" s="298"/>
      <c r="O20" s="298"/>
    </row>
    <row r="21" spans="1:15" ht="19.5">
      <c r="A21" s="291" t="s">
        <v>136</v>
      </c>
      <c r="B21" s="265" t="s">
        <v>110</v>
      </c>
      <c r="C21" s="631" t="s">
        <v>566</v>
      </c>
      <c r="D21" s="194" t="s">
        <v>666</v>
      </c>
      <c r="E21" s="10" t="s">
        <v>19</v>
      </c>
      <c r="F21" s="10">
        <v>5911500</v>
      </c>
      <c r="G21" s="184">
        <v>138500</v>
      </c>
      <c r="H21" s="12" t="s">
        <v>7</v>
      </c>
      <c r="I21" s="9" t="s">
        <v>34</v>
      </c>
      <c r="K21" s="298"/>
      <c r="L21" s="298"/>
      <c r="M21" s="298"/>
      <c r="N21" s="298"/>
      <c r="O21" s="298"/>
    </row>
    <row r="22" spans="1:15" ht="19.5">
      <c r="A22" s="291" t="s">
        <v>136</v>
      </c>
      <c r="B22" s="265" t="s">
        <v>110</v>
      </c>
      <c r="C22" s="631" t="s">
        <v>567</v>
      </c>
      <c r="D22" s="194" t="s">
        <v>667</v>
      </c>
      <c r="E22" s="10" t="s">
        <v>19</v>
      </c>
      <c r="F22" s="10">
        <v>5911500</v>
      </c>
      <c r="G22" s="184">
        <v>99800</v>
      </c>
      <c r="H22" s="12" t="s">
        <v>7</v>
      </c>
      <c r="I22" s="9" t="s">
        <v>34</v>
      </c>
      <c r="K22" s="298"/>
      <c r="L22" s="298"/>
      <c r="M22" s="298"/>
      <c r="N22" s="298"/>
      <c r="O22" s="298"/>
    </row>
    <row r="23" spans="1:15" ht="19.5">
      <c r="A23" s="291" t="s">
        <v>136</v>
      </c>
      <c r="B23" s="265" t="s">
        <v>110</v>
      </c>
      <c r="C23" s="631" t="s">
        <v>568</v>
      </c>
      <c r="D23" s="194" t="s">
        <v>668</v>
      </c>
      <c r="E23" s="10" t="s">
        <v>19</v>
      </c>
      <c r="F23" s="10">
        <v>5911500</v>
      </c>
      <c r="G23" s="184">
        <v>50000</v>
      </c>
      <c r="H23" s="12" t="s">
        <v>7</v>
      </c>
      <c r="I23" s="9" t="s">
        <v>34</v>
      </c>
      <c r="K23" s="298"/>
      <c r="L23" s="298"/>
      <c r="M23" s="298"/>
      <c r="N23" s="298"/>
      <c r="O23" s="298"/>
    </row>
    <row r="24" spans="1:15" ht="19.5">
      <c r="A24" s="291" t="s">
        <v>136</v>
      </c>
      <c r="B24" s="265" t="s">
        <v>110</v>
      </c>
      <c r="C24" s="631" t="s">
        <v>569</v>
      </c>
      <c r="D24" s="194" t="s">
        <v>669</v>
      </c>
      <c r="E24" s="10" t="s">
        <v>19</v>
      </c>
      <c r="F24" s="10">
        <v>5911500</v>
      </c>
      <c r="G24" s="184">
        <v>120000</v>
      </c>
      <c r="H24" s="12" t="s">
        <v>7</v>
      </c>
      <c r="I24" s="9" t="s">
        <v>34</v>
      </c>
      <c r="K24" s="298"/>
      <c r="L24" s="298"/>
      <c r="M24" s="298"/>
      <c r="N24" s="298"/>
      <c r="O24" s="298"/>
    </row>
    <row r="25" spans="1:15" ht="19.5">
      <c r="A25" s="291" t="s">
        <v>136</v>
      </c>
      <c r="B25" s="265" t="s">
        <v>110</v>
      </c>
      <c r="C25" s="631" t="s">
        <v>570</v>
      </c>
      <c r="D25" s="194" t="s">
        <v>670</v>
      </c>
      <c r="E25" s="10" t="s">
        <v>19</v>
      </c>
      <c r="F25" s="10">
        <v>5911500</v>
      </c>
      <c r="G25" s="184">
        <v>100000</v>
      </c>
      <c r="H25" s="12" t="s">
        <v>7</v>
      </c>
      <c r="I25" s="9" t="s">
        <v>34</v>
      </c>
      <c r="K25" s="298"/>
      <c r="L25" s="298"/>
      <c r="M25" s="298"/>
      <c r="N25" s="298"/>
      <c r="O25" s="298"/>
    </row>
    <row r="26" spans="1:15" ht="19.5">
      <c r="A26" s="291" t="s">
        <v>136</v>
      </c>
      <c r="B26" s="265" t="s">
        <v>110</v>
      </c>
      <c r="C26" s="631" t="s">
        <v>571</v>
      </c>
      <c r="D26" s="194" t="s">
        <v>671</v>
      </c>
      <c r="E26" s="10" t="s">
        <v>19</v>
      </c>
      <c r="F26" s="10">
        <v>5911500</v>
      </c>
      <c r="G26" s="184">
        <v>50000</v>
      </c>
      <c r="H26" s="12" t="s">
        <v>7</v>
      </c>
      <c r="I26" s="9" t="s">
        <v>34</v>
      </c>
      <c r="K26" s="298"/>
      <c r="L26" s="298"/>
      <c r="M26" s="298"/>
      <c r="N26" s="298"/>
      <c r="O26" s="298"/>
    </row>
    <row r="27" spans="1:15" ht="19.5">
      <c r="A27" s="291" t="s">
        <v>136</v>
      </c>
      <c r="B27" s="265" t="s">
        <v>110</v>
      </c>
      <c r="C27" s="631" t="s">
        <v>572</v>
      </c>
      <c r="D27" s="194" t="s">
        <v>672</v>
      </c>
      <c r="E27" s="10" t="s">
        <v>19</v>
      </c>
      <c r="F27" s="10">
        <v>5911500</v>
      </c>
      <c r="G27" s="184">
        <v>100000</v>
      </c>
      <c r="H27" s="12" t="s">
        <v>7</v>
      </c>
      <c r="I27" s="9" t="s">
        <v>34</v>
      </c>
      <c r="K27" s="298"/>
      <c r="L27" s="298"/>
      <c r="M27" s="298"/>
      <c r="N27" s="298"/>
      <c r="O27" s="298"/>
    </row>
    <row r="28" spans="1:15" ht="19.5">
      <c r="A28" s="291" t="s">
        <v>136</v>
      </c>
      <c r="B28" s="265" t="s">
        <v>110</v>
      </c>
      <c r="C28" s="631" t="s">
        <v>573</v>
      </c>
      <c r="D28" s="194" t="s">
        <v>673</v>
      </c>
      <c r="E28" s="10" t="s">
        <v>19</v>
      </c>
      <c r="F28" s="10">
        <v>5911500</v>
      </c>
      <c r="G28" s="184">
        <v>51700</v>
      </c>
      <c r="H28" s="12" t="s">
        <v>7</v>
      </c>
      <c r="I28" s="9" t="s">
        <v>34</v>
      </c>
      <c r="K28" s="298"/>
      <c r="L28" s="298"/>
      <c r="M28" s="298"/>
      <c r="N28" s="298"/>
      <c r="O28" s="298"/>
    </row>
    <row r="29" spans="1:15" ht="19.5">
      <c r="A29" s="291" t="s">
        <v>136</v>
      </c>
      <c r="B29" s="265" t="s">
        <v>110</v>
      </c>
      <c r="C29" s="631" t="s">
        <v>574</v>
      </c>
      <c r="D29" s="194" t="s">
        <v>674</v>
      </c>
      <c r="E29" s="10" t="s">
        <v>19</v>
      </c>
      <c r="F29" s="308">
        <v>5911500</v>
      </c>
      <c r="G29" s="184">
        <v>65000</v>
      </c>
      <c r="H29" s="12" t="s">
        <v>7</v>
      </c>
      <c r="I29" s="9" t="s">
        <v>34</v>
      </c>
      <c r="K29" s="298"/>
      <c r="L29" s="298"/>
      <c r="M29" s="298"/>
      <c r="N29" s="298"/>
      <c r="O29" s="298"/>
    </row>
    <row r="30" spans="1:15" ht="19.5">
      <c r="A30" s="295" t="s">
        <v>136</v>
      </c>
      <c r="B30" s="267" t="s">
        <v>110</v>
      </c>
      <c r="C30" s="639" t="s">
        <v>575</v>
      </c>
      <c r="D30" s="261" t="s">
        <v>675</v>
      </c>
      <c r="E30" s="27" t="s">
        <v>19</v>
      </c>
      <c r="F30" s="27">
        <v>5911500</v>
      </c>
      <c r="G30" s="218">
        <v>135000</v>
      </c>
      <c r="H30" s="28" t="s">
        <v>7</v>
      </c>
      <c r="I30" s="138" t="s">
        <v>34</v>
      </c>
      <c r="K30" s="298"/>
      <c r="L30" s="298"/>
      <c r="M30" s="298"/>
      <c r="N30" s="298"/>
      <c r="O30" s="298"/>
    </row>
    <row r="31" spans="1:15" ht="18.75">
      <c r="A31" s="449" t="s">
        <v>142</v>
      </c>
      <c r="B31" s="456" t="s">
        <v>756</v>
      </c>
      <c r="C31" s="451"/>
      <c r="D31" s="457" t="str">
        <f>'[2]ชื่อรหัสงบประมาณ2553'!B36</f>
        <v>ผลงานทำนุบำรุงศิลป วัฒนธรรม</v>
      </c>
      <c r="E31" s="452"/>
      <c r="F31" s="452"/>
      <c r="G31" s="453"/>
      <c r="H31" s="454"/>
      <c r="I31" s="455"/>
      <c r="K31" s="298"/>
      <c r="L31" s="298"/>
      <c r="M31" s="298"/>
      <c r="N31" s="298"/>
      <c r="O31" s="298"/>
    </row>
    <row r="32" spans="1:15" s="300" customFormat="1" ht="18.75">
      <c r="A32" s="449"/>
      <c r="B32" s="310"/>
      <c r="C32" s="511"/>
      <c r="D32" s="512" t="s">
        <v>754</v>
      </c>
      <c r="E32" s="335"/>
      <c r="F32" s="335"/>
      <c r="G32" s="336"/>
      <c r="H32" s="337"/>
      <c r="I32" s="513"/>
      <c r="J32"/>
      <c r="K32" s="298"/>
      <c r="L32" s="298"/>
      <c r="M32" s="298"/>
      <c r="N32" s="298"/>
      <c r="O32" s="298"/>
    </row>
    <row r="33" spans="1:15" s="300" customFormat="1" ht="18.75">
      <c r="A33" s="509"/>
      <c r="B33" s="510"/>
      <c r="C33" s="311"/>
      <c r="D33" s="312" t="s">
        <v>755</v>
      </c>
      <c r="E33" s="313"/>
      <c r="F33" s="313"/>
      <c r="G33" s="314">
        <f>G34</f>
        <v>500000</v>
      </c>
      <c r="H33" s="315" t="s">
        <v>7</v>
      </c>
      <c r="I33" s="316"/>
      <c r="J33"/>
      <c r="K33" s="298"/>
      <c r="L33" s="298"/>
      <c r="M33" s="298"/>
      <c r="N33" s="298"/>
      <c r="O33" s="298"/>
    </row>
    <row r="34" spans="1:9" ht="18.75">
      <c r="A34" s="288" t="s">
        <v>142</v>
      </c>
      <c r="B34" s="317" t="s">
        <v>20</v>
      </c>
      <c r="C34" s="290"/>
      <c r="D34" s="318" t="s">
        <v>21</v>
      </c>
      <c r="E34" s="64" t="s">
        <v>11</v>
      </c>
      <c r="F34" s="64">
        <v>5911410</v>
      </c>
      <c r="G34" s="65">
        <f>SUM(G35:G43)</f>
        <v>500000</v>
      </c>
      <c r="H34" s="66" t="s">
        <v>7</v>
      </c>
      <c r="I34" s="63"/>
    </row>
    <row r="35" spans="1:9" ht="19.5">
      <c r="A35" s="129" t="s">
        <v>142</v>
      </c>
      <c r="B35" s="198" t="s">
        <v>20</v>
      </c>
      <c r="C35" s="6" t="s">
        <v>658</v>
      </c>
      <c r="D35" s="183" t="s">
        <v>676</v>
      </c>
      <c r="E35" s="10" t="s">
        <v>11</v>
      </c>
      <c r="F35" s="10">
        <v>5911410</v>
      </c>
      <c r="G35" s="184">
        <v>15000</v>
      </c>
      <c r="H35" s="12" t="s">
        <v>7</v>
      </c>
      <c r="I35" s="9" t="s">
        <v>34</v>
      </c>
    </row>
    <row r="36" spans="1:9" ht="19.5">
      <c r="A36" s="129" t="s">
        <v>142</v>
      </c>
      <c r="B36" s="198" t="s">
        <v>20</v>
      </c>
      <c r="C36" s="6" t="s">
        <v>659</v>
      </c>
      <c r="D36" s="183" t="s">
        <v>677</v>
      </c>
      <c r="E36" s="10" t="s">
        <v>11</v>
      </c>
      <c r="F36" s="10">
        <v>5911410</v>
      </c>
      <c r="G36" s="184">
        <v>50000</v>
      </c>
      <c r="H36" s="12" t="s">
        <v>7</v>
      </c>
      <c r="I36" s="9" t="s">
        <v>34</v>
      </c>
    </row>
    <row r="37" spans="1:9" ht="19.5">
      <c r="A37" s="129" t="s">
        <v>142</v>
      </c>
      <c r="B37" s="198" t="s">
        <v>20</v>
      </c>
      <c r="C37" s="631" t="s">
        <v>629</v>
      </c>
      <c r="D37" s="183" t="s">
        <v>678</v>
      </c>
      <c r="E37" s="10" t="s">
        <v>11</v>
      </c>
      <c r="F37" s="10">
        <v>5911410</v>
      </c>
      <c r="G37" s="184">
        <v>100000</v>
      </c>
      <c r="H37" s="12" t="s">
        <v>7</v>
      </c>
      <c r="I37" s="9" t="s">
        <v>34</v>
      </c>
    </row>
    <row r="38" spans="1:9" ht="19.5">
      <c r="A38" s="129" t="s">
        <v>142</v>
      </c>
      <c r="B38" s="198" t="s">
        <v>20</v>
      </c>
      <c r="C38" s="631" t="s">
        <v>630</v>
      </c>
      <c r="D38" s="183" t="s">
        <v>679</v>
      </c>
      <c r="E38" s="10" t="s">
        <v>11</v>
      </c>
      <c r="F38" s="10">
        <v>5911410</v>
      </c>
      <c r="G38" s="184">
        <v>50000</v>
      </c>
      <c r="H38" s="12" t="s">
        <v>7</v>
      </c>
      <c r="I38" s="9" t="s">
        <v>34</v>
      </c>
    </row>
    <row r="39" spans="1:9" ht="19.5">
      <c r="A39" s="129" t="s">
        <v>142</v>
      </c>
      <c r="B39" s="198" t="s">
        <v>20</v>
      </c>
      <c r="C39" s="631" t="s">
        <v>631</v>
      </c>
      <c r="D39" s="183" t="s">
        <v>680</v>
      </c>
      <c r="E39" s="10" t="s">
        <v>11</v>
      </c>
      <c r="F39" s="10">
        <v>5911410</v>
      </c>
      <c r="G39" s="184">
        <v>100000</v>
      </c>
      <c r="H39" s="12" t="s">
        <v>7</v>
      </c>
      <c r="I39" s="9" t="s">
        <v>34</v>
      </c>
    </row>
    <row r="40" spans="1:9" ht="19.5">
      <c r="A40" s="129" t="s">
        <v>142</v>
      </c>
      <c r="B40" s="198" t="s">
        <v>20</v>
      </c>
      <c r="C40" s="631" t="s">
        <v>632</v>
      </c>
      <c r="D40" s="183" t="s">
        <v>681</v>
      </c>
      <c r="E40" s="10" t="s">
        <v>11</v>
      </c>
      <c r="F40" s="10">
        <v>5911410</v>
      </c>
      <c r="G40" s="184">
        <v>130000</v>
      </c>
      <c r="H40" s="12" t="s">
        <v>7</v>
      </c>
      <c r="I40" s="9" t="s">
        <v>34</v>
      </c>
    </row>
    <row r="41" spans="1:9" ht="19.5">
      <c r="A41" s="129" t="s">
        <v>142</v>
      </c>
      <c r="B41" s="198" t="s">
        <v>20</v>
      </c>
      <c r="C41" s="631" t="s">
        <v>633</v>
      </c>
      <c r="D41" s="183" t="s">
        <v>682</v>
      </c>
      <c r="E41" s="131" t="s">
        <v>11</v>
      </c>
      <c r="F41" s="10">
        <v>5911410</v>
      </c>
      <c r="G41" s="184">
        <v>15000</v>
      </c>
      <c r="H41" s="132" t="s">
        <v>7</v>
      </c>
      <c r="I41" s="9" t="s">
        <v>34</v>
      </c>
    </row>
    <row r="42" spans="1:9" ht="19.5">
      <c r="A42" s="129" t="s">
        <v>142</v>
      </c>
      <c r="B42" s="198" t="s">
        <v>20</v>
      </c>
      <c r="C42" s="631" t="s">
        <v>634</v>
      </c>
      <c r="D42" s="183" t="s">
        <v>683</v>
      </c>
      <c r="E42" s="131" t="s">
        <v>11</v>
      </c>
      <c r="F42" s="10">
        <v>5911410</v>
      </c>
      <c r="G42" s="184">
        <v>25000</v>
      </c>
      <c r="H42" s="132" t="s">
        <v>7</v>
      </c>
      <c r="I42" s="9" t="s">
        <v>34</v>
      </c>
    </row>
    <row r="43" spans="1:9" ht="19.5">
      <c r="A43" s="130" t="s">
        <v>142</v>
      </c>
      <c r="B43" s="319" t="s">
        <v>20</v>
      </c>
      <c r="C43" s="639" t="s">
        <v>635</v>
      </c>
      <c r="D43" s="217" t="s">
        <v>684</v>
      </c>
      <c r="E43" s="27" t="s">
        <v>11</v>
      </c>
      <c r="F43" s="27">
        <v>5911410</v>
      </c>
      <c r="G43" s="218">
        <v>15000</v>
      </c>
      <c r="H43" s="28" t="s">
        <v>7</v>
      </c>
      <c r="I43" s="138" t="s">
        <v>34</v>
      </c>
    </row>
    <row r="44" spans="1:9" ht="18.75">
      <c r="A44" s="858"/>
      <c r="B44" s="858"/>
      <c r="C44" s="224"/>
      <c r="D44" s="29"/>
      <c r="E44" s="30"/>
      <c r="F44" s="30"/>
      <c r="G44" s="155"/>
      <c r="H44" s="31"/>
      <c r="I44" s="32"/>
    </row>
    <row r="45" spans="1:9" ht="18.75">
      <c r="A45" s="858" t="s">
        <v>759</v>
      </c>
      <c r="B45" s="858"/>
      <c r="C45" s="858"/>
      <c r="D45" s="29"/>
      <c r="E45" s="30"/>
      <c r="F45" s="30"/>
      <c r="G45" s="155"/>
      <c r="H45" s="31"/>
      <c r="I45" s="32"/>
    </row>
    <row r="46" spans="1:9" ht="23.25">
      <c r="A46" s="33">
        <v>5911210</v>
      </c>
      <c r="B46" s="246" t="s">
        <v>644</v>
      </c>
      <c r="C46" s="34" t="s">
        <v>640</v>
      </c>
      <c r="D46" s="35" t="s">
        <v>24</v>
      </c>
      <c r="E46" s="854" t="s">
        <v>25</v>
      </c>
      <c r="F46" s="854"/>
      <c r="G46" s="853">
        <f>G9+G17+G33+G13</f>
        <v>3607350</v>
      </c>
      <c r="H46" s="853"/>
      <c r="I46" s="36" t="s">
        <v>7</v>
      </c>
    </row>
    <row r="47" spans="1:9" ht="18.75">
      <c r="A47" s="33">
        <v>5911220</v>
      </c>
      <c r="B47" s="246" t="s">
        <v>645</v>
      </c>
      <c r="C47" s="34" t="s">
        <v>641</v>
      </c>
      <c r="D47" s="35" t="s">
        <v>27</v>
      </c>
      <c r="E47" s="37"/>
      <c r="F47" s="37"/>
      <c r="G47" s="38"/>
      <c r="H47" s="39"/>
      <c r="I47" s="40"/>
    </row>
    <row r="48" spans="1:9" ht="18.75">
      <c r="A48" s="33">
        <v>5911230</v>
      </c>
      <c r="B48" s="246" t="s">
        <v>646</v>
      </c>
      <c r="C48" s="34" t="s">
        <v>642</v>
      </c>
      <c r="D48" s="35" t="s">
        <v>29</v>
      </c>
      <c r="E48" s="37"/>
      <c r="F48" s="37"/>
      <c r="G48" s="38"/>
      <c r="H48" s="39"/>
      <c r="I48" s="40"/>
    </row>
    <row r="49" spans="1:9" ht="18.75">
      <c r="A49" s="33">
        <v>5911240</v>
      </c>
      <c r="B49" s="246" t="s">
        <v>647</v>
      </c>
      <c r="C49" s="34" t="s">
        <v>643</v>
      </c>
      <c r="D49" s="35" t="s">
        <v>31</v>
      </c>
      <c r="E49" s="37"/>
      <c r="F49" s="37"/>
      <c r="G49" s="38"/>
      <c r="H49" s="39"/>
      <c r="I49" s="40"/>
    </row>
    <row r="50" spans="1:9" ht="18.75">
      <c r="A50" s="37"/>
      <c r="B50" s="34"/>
      <c r="C50" s="34" t="s">
        <v>648</v>
      </c>
      <c r="D50" s="35" t="s">
        <v>33</v>
      </c>
      <c r="E50" s="37"/>
      <c r="F50" s="37"/>
      <c r="G50" s="38"/>
      <c r="H50" s="39"/>
      <c r="I50" s="40"/>
    </row>
  </sheetData>
  <sheetProtection/>
  <mergeCells count="13">
    <mergeCell ref="E4:E6"/>
    <mergeCell ref="G4:H6"/>
    <mergeCell ref="I4:I6"/>
    <mergeCell ref="A44:B44"/>
    <mergeCell ref="E46:F46"/>
    <mergeCell ref="G46:H46"/>
    <mergeCell ref="A45:C45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30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</dc:creator>
  <cp:keywords/>
  <dc:description/>
  <cp:lastModifiedBy>TOY</cp:lastModifiedBy>
  <cp:lastPrinted>2017-12-19T02:57:39Z</cp:lastPrinted>
  <dcterms:created xsi:type="dcterms:W3CDTF">2015-08-14T10:01:28Z</dcterms:created>
  <dcterms:modified xsi:type="dcterms:W3CDTF">2018-01-10T08:58:01Z</dcterms:modified>
  <cp:category/>
  <cp:version/>
  <cp:contentType/>
  <cp:contentStatus/>
</cp:coreProperties>
</file>