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เอกสารพี่ต้อย\"/>
    </mc:Choice>
  </mc:AlternateContent>
  <bookViews>
    <workbookView xWindow="0" yWindow="0" windowWidth="23040" windowHeight="9144"/>
  </bookViews>
  <sheets>
    <sheet name="การจัดการ" sheetId="1" r:id="rId1"/>
  </sheets>
  <definedNames>
    <definedName name="_xlnm.Print_Area" localSheetId="0">การจัดการ!$A$1:$I$61</definedName>
    <definedName name="_xlnm.Print_Titles" localSheetId="0">การจัดการ!$4:$6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1" i="1" s="1"/>
  <c r="G39" i="1"/>
  <c r="G38" i="1" s="1"/>
  <c r="G34" i="1"/>
  <c r="G32" i="1"/>
  <c r="J29" i="1" s="1"/>
  <c r="G29" i="1"/>
  <c r="G24" i="1"/>
  <c r="G23" i="1" s="1"/>
  <c r="G13" i="1" s="1"/>
  <c r="J13" i="1" s="1"/>
  <c r="J23" i="1"/>
  <c r="G14" i="1"/>
  <c r="G9" i="1"/>
  <c r="G55" i="1" l="1"/>
  <c r="J36" i="1"/>
</calcChain>
</file>

<file path=xl/sharedStrings.xml><?xml version="1.0" encoding="utf-8"?>
<sst xmlns="http://schemas.openxmlformats.org/spreadsheetml/2006/main" count="272" uniqueCount="119">
  <si>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 (ข้อมูล ณ ข้อมูล ณ 28 พฤศจิกายน 2560)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</si>
  <si>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</si>
  <si>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2561
14 หลัก</t>
  </si>
  <si>
    <t>รหัสงบประมาณ
ปี 2561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</si>
  <si>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</si>
  <si>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</si>
  <si>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</si>
  <si>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</si>
  <si>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</si>
  <si>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</si>
  <si>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แผนงาน  : บูรณาการส่งเสริมสร้างความเข้มแข็งและยั่งยืนให้กับเศษฐกิจภายในประเทศ</t>
  </si>
  <si>
    <t>201554700M3944</t>
  </si>
  <si>
    <t>2015562030</t>
  </si>
  <si>
    <t>กิจกรรมหลัก : การพัฒนาภาค และพื้นที่เศรษฐกิจ  (201554700M3944)</t>
  </si>
  <si>
    <t>โครงการ : โครงการยกระดับผ้าทออีสานสู่สากล  (2015562030)</t>
  </si>
  <si>
    <t>บาท</t>
  </si>
  <si>
    <t>2015562030700001</t>
  </si>
  <si>
    <t>61A55108ควจ01W01</t>
  </si>
  <si>
    <t>โครงการยกระดับมาตรฐานผลิตภัณฑ์ผ้าทอ</t>
  </si>
  <si>
    <t>งบรายจ่ายอื่น</t>
  </si>
  <si>
    <t>คณะวิทยาการจัดการ</t>
  </si>
  <si>
    <t>201554700M3936</t>
  </si>
  <si>
    <t>2015534002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</si>
  <si>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</si>
  <si>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(201554700M3936)</t>
  </si>
  <si>
    <t>ผลผลิต : ผู้สำเร็จการศึกษาด้านสังคมศาสตร์  (2015534002)</t>
  </si>
  <si>
    <t>2015534002000000</t>
  </si>
  <si>
    <t>รายการงบประจำ</t>
  </si>
  <si>
    <t>งบดำเนินงาน</t>
  </si>
  <si>
    <t>6111210-6111230</t>
  </si>
  <si>
    <t>61A77211ควจ01W01</t>
  </si>
  <si>
    <t>1. โครงการเพิ่มทักษะการประกันคุณภาพด้วยเครื่องมือ PDCA</t>
  </si>
  <si>
    <t>61A77211ควจ01W02</t>
  </si>
  <si>
    <t>2. โครงการการจัดความรู้ คณะวิทยาการจัดการ</t>
  </si>
  <si>
    <t>61A77211ควจ01W03</t>
  </si>
  <si>
    <t>3. โครงการการจัดทำแผนบริหารความเสี่ยง คณะวิทยาการจัดการ</t>
  </si>
  <si>
    <t>61A77211ควจ01W04</t>
  </si>
  <si>
    <t>4. โครงการรายงานประจำปี 2560 คณะวิทยาการจัดการ</t>
  </si>
  <si>
    <t>61A77211ควจ01W05</t>
  </si>
  <si>
    <t>5. โครงการพัฒนาสมรรถนะการวิจัยของบุคลากรคณะวิทยาการจัดการ</t>
  </si>
  <si>
    <t>61A77211ควจ01W06</t>
  </si>
  <si>
    <t>6. โครงการบริหารสำนักงานคณะวิทยาการจัดการ</t>
  </si>
  <si>
    <t>61A77211ควจ02W01</t>
  </si>
  <si>
    <t>7. โครงการจัดซื้อวัสดุตีพิมพ์เข้าห้องสมุดคณะวิทยาการจัดการ</t>
  </si>
  <si>
    <t>61A77211ควจ02W02</t>
  </si>
  <si>
    <t>8. โครงการแนะแนวการศึกษาต่อคณะวิทยาการจัดการ</t>
  </si>
  <si>
    <t>2015534002120000</t>
  </si>
  <si>
    <t>รายการครุภัณฑ์</t>
  </si>
  <si>
    <t>งบลงทุน</t>
  </si>
  <si>
    <t>ครุภัณฑ์ที่มีราคาต่อหน่วยตั้งแต่ 1 ล้านบาทขึ้นไป</t>
  </si>
  <si>
    <t>2015534002120005</t>
  </si>
  <si>
    <t>61A77211ควจ02W03</t>
  </si>
  <si>
    <t>โครงการชุดครุภัณฑ์จัดการเรียนการสอนสาขาวิชาคอมพิวเตอร์</t>
  </si>
  <si>
    <t>1. ชุดครุภัณฑ์จัดการเรียนการสอนสาขาวิชาคอมพิวเตอร์ตำบลธาตุเชิงชุม อำเภอเมืองสกลนคร 
   จังหวัดสกลนคร</t>
  </si>
  <si>
    <t>2015534002120007</t>
  </si>
  <si>
    <t>61A77211ควจ01W07</t>
  </si>
  <si>
    <t>โครงการชุดครุภัณฑ์จัดการเรียนการสอนคณะวิทยาการจัดการ</t>
  </si>
  <si>
    <t>2. ชุดครุภัณฑ์จัดการเรียนการสอนคณะวิทยาการจัดการตำบลธาตุเชิงชุม อำเภอเมืองสกลนคร 
   จังหวัดสกลนคร</t>
  </si>
  <si>
    <t>2015534002410000</t>
  </si>
  <si>
    <t>ค่าก่อสร้างที่มีราคาต่อหน่วย &gt;10 ล้านบาทขึ้นไป</t>
  </si>
  <si>
    <t>2015534002410002</t>
  </si>
  <si>
    <t>61A77211ควจ01W08</t>
  </si>
  <si>
    <t>โครงการค่าปรับปรุงห้องเรียนคุณภาพ คณะวิทยาการจัดการ</t>
  </si>
  <si>
    <t xml:space="preserve">คณะวิทยาการจัดการ </t>
  </si>
  <si>
    <t>ค่าปรับปรุงห้องเรียนคุณภาพคณะวิทยาการจัดการ ตำบลธาตุเชิงชุม อำเภอเมืองสกลนคร  จังหวัดสกลนคร</t>
  </si>
  <si>
    <t>2015534002700001</t>
  </si>
  <si>
    <t>ค่าใช้จ่ายในการประกันคุณภาพการศึกษา</t>
  </si>
  <si>
    <t>2015526002700001</t>
  </si>
  <si>
    <t>61A77214ควจ02W01</t>
  </si>
  <si>
    <t>โครงการพัฒนางานประกันคุณภาพการศึกษา คณะวิทยาการจัดการ</t>
  </si>
  <si>
    <t>2015534002700002</t>
  </si>
  <si>
    <t>ค่าใช้จ่ายในการพัฒนาศูนย์วิทยบริการ</t>
  </si>
  <si>
    <t>2015526002700002</t>
  </si>
  <si>
    <t>61A77214ควจ01W01</t>
  </si>
  <si>
    <t>โครงการจัดซื้อหนังสือเข้าห้องสมุด คณะวิทยาการจัดการ</t>
  </si>
  <si>
    <t>201554700M3940</t>
  </si>
  <si>
    <t>2015534003</t>
  </si>
  <si>
    <t>กิจกรรมหลัก : เผยแพร่ความรู้และบริการวิชาการ  (201554700M3940)</t>
  </si>
  <si>
    <t>ผลผลิต : ผลงานการให้บริการวิชาการ  (2015534003)</t>
  </si>
  <si>
    <t>2015534003700008</t>
  </si>
  <si>
    <t>ค่าใช้จ่ายสำหรับโครงการบริการวิชาการ</t>
  </si>
  <si>
    <t> 61A77312ควจ10W01</t>
  </si>
  <si>
    <t>1. โครงการ 1 หลักสูตร 1 ชุมชน (หลักสูตรบริหารธุรกิจบัณฑิต สาขาวิชาคอมพิวเตอร์ธุรกิจ)</t>
  </si>
  <si>
    <t>  61A77312ควจ01W01</t>
  </si>
  <si>
    <t>2. โครงการการลดต้นทุนการปลูกมะเขือเทศโดยใช้เชื้อไตรโครเดอมา และเชื้อบีที ทดแทนการใช้สารเคมี
    ในการป้องกันกำจัดโรคและแมลงศัตรูพืช</t>
  </si>
  <si>
    <t>  61A77312ควจ07W01</t>
  </si>
  <si>
    <t>3. โครงการ 1 หลักสูตร 1 ชุมชน (หลักสูตรบริหารธุรกิจบัณฑิต)</t>
  </si>
  <si>
    <t> 61A77312ควจ18W01</t>
  </si>
  <si>
    <t>4. โครงการบริการวิชาการเพื่อพัฒนาชุมชนและท้องถิ่น หลักสูตรนิเทศศาสตรบัณฑิต</t>
  </si>
  <si>
    <t>  61A77312ควจ04W01</t>
  </si>
  <si>
    <t>5. โครงการบริการวิชาการเพื่อพัฒนาชุมชน สาขาวิชาเศรษฐศาสตร์ธุรกิจ</t>
  </si>
  <si>
    <t> 61A77312ควจ01W02 </t>
  </si>
  <si>
    <t>6. โครงการบริการวิชาการ และบูรณาการการวิจัย (SME)</t>
  </si>
  <si>
    <t> 61A77312ควจ06W01</t>
  </si>
  <si>
    <t>7. โครงการ 1 หลักสูตร 1 ชุมชน (หลักสูตรบัญชีบัณฑิต)</t>
  </si>
  <si>
    <t>  61A77312ควจ14W01</t>
  </si>
  <si>
    <t>8. โครงการเผยแพร่ความรู้ความเข้าใจหลักประชาธิปไตยในโรงเรียนให้แก่นักเรียนโรงเรียน
   บ้านนางอยโพนปลาโหล</t>
  </si>
  <si>
    <t>61A77312ควจ01W03</t>
  </si>
  <si>
    <t>9. โครงการบริการวิชาการส่งเสริมและสนับสนุนกลุ่มอาชีพ เพื่อเข้าสู่ตลาดภาคธุรกิจ</t>
  </si>
  <si>
    <t>201554700M3943</t>
  </si>
  <si>
    <t>201534004</t>
  </si>
  <si>
    <t>กิจกรรมหลัก : ส่งเสริมการทำนุบำรุงศิลปวัฒนธรรม (201554700M3943)</t>
  </si>
  <si>
    <t>ผลผลิต : ผลงานทำนุบำรุงศิลป วัฒนธรรม (201543004)</t>
  </si>
  <si>
    <t>2015534004700002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</si>
  <si>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</si>
  <si>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  61A77421ควจ01W01</t>
  </si>
  <si>
    <t> โครงการวัฒนธรรมอาหารอีสานสู่ครัวโลก การแข่งขันประกวดลำตำลีลา</t>
  </si>
  <si>
    <t>หมายเหตุ  ** แหล่งของเงินจะแบ่งตามงบประมาณรายจ่าย ดังนี้</t>
  </si>
  <si>
    <t>เงินเดือน</t>
  </si>
  <si>
    <t>6111210   ค่าตอบแทน                                                             6111310  ครุภัณฑ์</t>
  </si>
  <si>
    <t>รวมงบประมาณทั้งสิ้น</t>
  </si>
  <si>
    <t>ค่าจ้างประจำ</t>
  </si>
  <si>
    <t>6111220   ค่าใช้สอย                                                                6111320 ที่ดิน สิ่งก่อสร้าง</t>
  </si>
  <si>
    <t>ค่าจ้างชั่วคราว</t>
  </si>
  <si>
    <t>6111230    ค่าวัสดุ                                                                  6111410 เงินอุดหนุนทั่วไป</t>
  </si>
  <si>
    <t>ค่าจ้างลูกจ้างสัญญาจ้าง</t>
  </si>
  <si>
    <t>6111240    ค่าสาธารณูปโภค                                                      6111420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</si>
  <si>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</si>
  <si>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6111500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</si>
</sst>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0"/>
      <name val="Arial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rgb="FF000000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5"/>
      <color rgb="FF000000"/>
      <name val="TH SarabunPSK"/>
      <family val="2"/>
    </font>
    <font>
      <b/>
      <sz val="14"/>
      <color indexed="8"/>
      <name val="TH SarabunPSK"/>
      <family val="2"/>
    </font>
    <font>
      <b/>
      <sz val="14"/>
      <color rgb="FFFF0000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" fontId="3" fillId="0" borderId="7" xfId="2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 vertical="top" wrapText="1"/>
    </xf>
    <xf numFmtId="49" fontId="2" fillId="3" borderId="8" xfId="0" applyNumberFormat="1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/>
    <xf numFmtId="49" fontId="2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3" fontId="5" fillId="4" borderId="10" xfId="2" applyNumberFormat="1" applyFont="1" applyFill="1" applyBorder="1" applyAlignment="1">
      <alignment horizontal="right" vertical="top" wrapText="1"/>
    </xf>
    <xf numFmtId="0" fontId="5" fillId="4" borderId="11" xfId="0" applyFont="1" applyFill="1" applyBorder="1" applyAlignment="1">
      <alignment horizontal="right" vertical="top" wrapText="1"/>
    </xf>
    <xf numFmtId="187" fontId="3" fillId="4" borderId="11" xfId="0" applyNumberFormat="1" applyFont="1" applyFill="1" applyBorder="1" applyAlignment="1">
      <alignment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 wrapText="1"/>
    </xf>
    <xf numFmtId="3" fontId="5" fillId="4" borderId="1" xfId="2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right" vertical="top" wrapText="1"/>
    </xf>
    <xf numFmtId="187" fontId="3" fillId="4" borderId="3" xfId="0" applyNumberFormat="1" applyFont="1" applyFill="1" applyBorder="1" applyAlignment="1">
      <alignment vertical="top" wrapText="1"/>
    </xf>
    <xf numFmtId="49" fontId="3" fillId="4" borderId="9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3" fontId="3" fillId="0" borderId="10" xfId="2" applyNumberFormat="1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3" fontId="5" fillId="4" borderId="4" xfId="2" applyNumberFormat="1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right" vertical="top" wrapText="1"/>
    </xf>
    <xf numFmtId="187" fontId="3" fillId="4" borderId="6" xfId="0" applyNumberFormat="1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8" fillId="0" borderId="15" xfId="3" applyFont="1" applyFill="1" applyBorder="1" applyAlignment="1" applyProtection="1">
      <alignment horizontal="center" vertical="top" wrapText="1"/>
    </xf>
    <xf numFmtId="49" fontId="10" fillId="0" borderId="16" xfId="4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3" fontId="2" fillId="0" borderId="16" xfId="2" applyNumberFormat="1" applyFont="1" applyFill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187" fontId="6" fillId="0" borderId="20" xfId="1" applyNumberFormat="1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17" xfId="0" applyFont="1" applyBorder="1" applyAlignment="1">
      <alignment vertical="top" wrapText="1"/>
    </xf>
    <xf numFmtId="0" fontId="8" fillId="0" borderId="21" xfId="3" applyFont="1" applyFill="1" applyBorder="1" applyAlignment="1" applyProtection="1">
      <alignment horizontal="center" vertical="top" wrapText="1"/>
    </xf>
    <xf numFmtId="49" fontId="11" fillId="0" borderId="21" xfId="0" applyNumberFormat="1" applyFont="1" applyFill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11" fillId="0" borderId="21" xfId="0" applyFont="1" applyBorder="1" applyAlignment="1">
      <alignment wrapText="1"/>
    </xf>
    <xf numFmtId="0" fontId="2" fillId="0" borderId="21" xfId="0" applyFont="1" applyFill="1" applyBorder="1" applyAlignment="1">
      <alignment horizontal="center" vertical="top" wrapText="1"/>
    </xf>
    <xf numFmtId="187" fontId="11" fillId="0" borderId="22" xfId="1" applyNumberFormat="1" applyFont="1" applyBorder="1" applyAlignment="1">
      <alignment horizontal="right" vertical="top" wrapText="1"/>
    </xf>
    <xf numFmtId="0" fontId="2" fillId="0" borderId="18" xfId="0" applyFont="1" applyFill="1" applyBorder="1" applyAlignment="1">
      <alignment horizontal="right" vertical="top" wrapText="1"/>
    </xf>
    <xf numFmtId="0" fontId="3" fillId="0" borderId="18" xfId="0" applyFont="1" applyBorder="1" applyAlignment="1">
      <alignment vertical="top" wrapText="1"/>
    </xf>
    <xf numFmtId="187" fontId="0" fillId="0" borderId="0" xfId="0" applyNumberFormat="1"/>
    <xf numFmtId="0" fontId="12" fillId="0" borderId="15" xfId="3" applyFont="1" applyFill="1" applyBorder="1" applyAlignment="1" applyProtection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87" fontId="11" fillId="0" borderId="23" xfId="1" applyNumberFormat="1" applyFont="1" applyFill="1" applyBorder="1" applyAlignment="1">
      <alignment horizontal="right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vertical="top" wrapText="1"/>
    </xf>
    <xf numFmtId="0" fontId="13" fillId="0" borderId="25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187" fontId="6" fillId="0" borderId="23" xfId="1" applyNumberFormat="1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187" fontId="6" fillId="0" borderId="27" xfId="1" applyNumberFormat="1" applyFont="1" applyFill="1" applyBorder="1" applyAlignment="1">
      <alignment horizontal="right" vertical="top" wrapText="1"/>
    </xf>
    <xf numFmtId="0" fontId="3" fillId="0" borderId="28" xfId="0" applyFont="1" applyFill="1" applyBorder="1" applyAlignment="1">
      <alignment horizontal="right" vertical="top" wrapText="1"/>
    </xf>
    <xf numFmtId="49" fontId="2" fillId="0" borderId="21" xfId="0" applyNumberFormat="1" applyFont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right" vertical="top" wrapText="1"/>
    </xf>
    <xf numFmtId="49" fontId="3" fillId="0" borderId="15" xfId="0" applyNumberFormat="1" applyFont="1" applyBorder="1" applyAlignment="1">
      <alignment horizontal="center" vertical="top" wrapText="1"/>
    </xf>
    <xf numFmtId="3" fontId="3" fillId="0" borderId="16" xfId="2" applyNumberFormat="1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49" fontId="14" fillId="0" borderId="23" xfId="4" applyNumberFormat="1" applyFont="1" applyFill="1" applyBorder="1" applyAlignment="1">
      <alignment horizontal="center" vertical="top" wrapText="1"/>
    </xf>
    <xf numFmtId="49" fontId="2" fillId="0" borderId="27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3" fillId="0" borderId="21" xfId="5" applyFont="1" applyFill="1" applyBorder="1" applyAlignment="1">
      <alignment horizontal="center" vertical="top" wrapText="1"/>
    </xf>
    <xf numFmtId="3" fontId="2" fillId="0" borderId="27" xfId="2" applyNumberFormat="1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vertical="top" wrapText="1"/>
    </xf>
    <xf numFmtId="49" fontId="6" fillId="0" borderId="16" xfId="4" applyNumberFormat="1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vertical="top" wrapText="1"/>
    </xf>
    <xf numFmtId="0" fontId="13" fillId="0" borderId="3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2" fillId="0" borderId="16" xfId="5" applyFont="1" applyFill="1" applyBorder="1" applyAlignment="1">
      <alignment horizontal="center" vertical="top" wrapText="1"/>
    </xf>
    <xf numFmtId="3" fontId="6" fillId="0" borderId="23" xfId="2" applyNumberFormat="1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6" fillId="0" borderId="18" xfId="0" applyFont="1" applyFill="1" applyBorder="1" applyAlignment="1">
      <alignment vertical="top" wrapText="1"/>
    </xf>
    <xf numFmtId="49" fontId="14" fillId="0" borderId="16" xfId="4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8" fillId="0" borderId="31" xfId="3" applyFont="1" applyFill="1" applyBorder="1" applyAlignment="1" applyProtection="1">
      <alignment horizontal="center" vertical="top" wrapText="1"/>
    </xf>
    <xf numFmtId="49" fontId="14" fillId="0" borderId="32" xfId="4" applyNumberFormat="1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vertical="top" wrapText="1"/>
    </xf>
    <xf numFmtId="0" fontId="13" fillId="0" borderId="34" xfId="0" applyFont="1" applyFill="1" applyBorder="1" applyAlignment="1">
      <alignment vertical="top" wrapText="1"/>
    </xf>
    <xf numFmtId="0" fontId="3" fillId="0" borderId="31" xfId="5" applyFont="1" applyFill="1" applyBorder="1" applyAlignment="1">
      <alignment horizontal="center" vertical="top" wrapText="1"/>
    </xf>
    <xf numFmtId="0" fontId="2" fillId="0" borderId="32" xfId="5" applyFont="1" applyFill="1" applyBorder="1" applyAlignment="1">
      <alignment horizontal="center" vertical="top" wrapText="1"/>
    </xf>
    <xf numFmtId="187" fontId="6" fillId="0" borderId="4" xfId="1" applyNumberFormat="1" applyFont="1" applyFill="1" applyBorder="1" applyAlignment="1">
      <alignment horizontal="right" vertical="top" wrapText="1"/>
    </xf>
    <xf numFmtId="0" fontId="3" fillId="0" borderId="6" xfId="5" applyFont="1" applyFill="1" applyBorder="1" applyAlignment="1">
      <alignment horizontal="right" vertical="top" wrapText="1"/>
    </xf>
    <xf numFmtId="0" fontId="3" fillId="0" borderId="6" xfId="5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49" fontId="2" fillId="4" borderId="11" xfId="0" applyNumberFormat="1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vertical="top" wrapText="1"/>
    </xf>
    <xf numFmtId="0" fontId="15" fillId="0" borderId="21" xfId="3" applyFont="1" applyFill="1" applyBorder="1" applyAlignment="1" applyProtection="1">
      <alignment horizontal="center" vertical="top" wrapText="1"/>
    </xf>
    <xf numFmtId="49" fontId="15" fillId="0" borderId="21" xfId="4" applyNumberFormat="1" applyFont="1" applyFill="1" applyBorder="1" applyAlignment="1">
      <alignment horizontal="center" vertical="top" wrapText="1"/>
    </xf>
    <xf numFmtId="49" fontId="2" fillId="0" borderId="21" xfId="4" applyNumberFormat="1" applyFont="1" applyFill="1" applyBorder="1" applyAlignment="1">
      <alignment horizontal="center" wrapText="1"/>
    </xf>
    <xf numFmtId="0" fontId="2" fillId="0" borderId="12" xfId="5" applyFont="1" applyFill="1" applyBorder="1" applyAlignment="1">
      <alignment vertical="top" wrapText="1"/>
    </xf>
    <xf numFmtId="3" fontId="2" fillId="0" borderId="35" xfId="2" applyNumberFormat="1" applyFont="1" applyFill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6" fillId="0" borderId="19" xfId="0" applyFont="1" applyBorder="1" applyAlignment="1">
      <alignment wrapText="1"/>
    </xf>
    <xf numFmtId="0" fontId="3" fillId="0" borderId="15" xfId="5" applyFont="1" applyFill="1" applyBorder="1" applyAlignment="1">
      <alignment horizontal="center" vertical="top" wrapText="1"/>
    </xf>
    <xf numFmtId="3" fontId="6" fillId="0" borderId="20" xfId="0" applyNumberFormat="1" applyFont="1" applyBorder="1" applyAlignment="1">
      <alignment vertical="top" wrapText="1"/>
    </xf>
    <xf numFmtId="0" fontId="3" fillId="0" borderId="17" xfId="5" applyFont="1" applyFill="1" applyBorder="1" applyAlignment="1">
      <alignment horizontal="right" vertical="top" wrapText="1"/>
    </xf>
    <xf numFmtId="0" fontId="3" fillId="0" borderId="15" xfId="5" applyFont="1" applyFill="1" applyBorder="1" applyAlignment="1">
      <alignment vertical="top" wrapText="1"/>
    </xf>
    <xf numFmtId="0" fontId="0" fillId="0" borderId="0" xfId="0" applyAlignment="1"/>
    <xf numFmtId="0" fontId="6" fillId="0" borderId="31" xfId="0" applyFont="1" applyBorder="1" applyAlignment="1">
      <alignment vertical="top" wrapText="1"/>
    </xf>
    <xf numFmtId="0" fontId="6" fillId="0" borderId="36" xfId="0" applyFont="1" applyBorder="1" applyAlignment="1">
      <alignment wrapText="1"/>
    </xf>
    <xf numFmtId="0" fontId="3" fillId="0" borderId="31" xfId="0" applyFont="1" applyFill="1" applyBorder="1" applyAlignment="1">
      <alignment horizontal="center" vertical="top" wrapText="1"/>
    </xf>
    <xf numFmtId="3" fontId="6" fillId="0" borderId="37" xfId="0" applyNumberFormat="1" applyFont="1" applyBorder="1" applyAlignment="1">
      <alignment vertical="top" wrapText="1"/>
    </xf>
    <xf numFmtId="0" fontId="3" fillId="0" borderId="38" xfId="5" applyFont="1" applyFill="1" applyBorder="1" applyAlignment="1">
      <alignment horizontal="right" vertical="top" wrapText="1"/>
    </xf>
    <xf numFmtId="0" fontId="3" fillId="0" borderId="31" xfId="5" applyFont="1" applyFill="1" applyBorder="1" applyAlignment="1">
      <alignment vertical="top" wrapText="1"/>
    </xf>
    <xf numFmtId="49" fontId="2" fillId="4" borderId="6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3" fillId="4" borderId="13" xfId="5" applyFont="1" applyFill="1" applyBorder="1" applyAlignment="1">
      <alignment horizontal="center" vertical="top" wrapText="1"/>
    </xf>
    <xf numFmtId="3" fontId="3" fillId="4" borderId="4" xfId="6" applyNumberFormat="1" applyFont="1" applyFill="1" applyBorder="1" applyAlignment="1">
      <alignment horizontal="right" vertical="top"/>
    </xf>
    <xf numFmtId="0" fontId="3" fillId="4" borderId="6" xfId="5" applyFont="1" applyFill="1" applyBorder="1" applyAlignment="1">
      <alignment horizontal="right" vertical="top" wrapText="1"/>
    </xf>
    <xf numFmtId="0" fontId="3" fillId="4" borderId="13" xfId="5" applyFont="1" applyFill="1" applyBorder="1" applyAlignment="1">
      <alignment vertical="top" wrapText="1"/>
    </xf>
    <xf numFmtId="0" fontId="12" fillId="4" borderId="9" xfId="3" applyFont="1" applyFill="1" applyBorder="1" applyAlignment="1" applyProtection="1">
      <alignment horizontal="center" vertical="top" wrapText="1"/>
    </xf>
    <xf numFmtId="49" fontId="14" fillId="4" borderId="7" xfId="4" applyNumberFormat="1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3" fillId="4" borderId="9" xfId="5" applyFont="1" applyFill="1" applyBorder="1" applyAlignment="1">
      <alignment horizontal="center" vertical="top" wrapText="1"/>
    </xf>
    <xf numFmtId="3" fontId="3" fillId="4" borderId="10" xfId="6" applyNumberFormat="1" applyFont="1" applyFill="1" applyBorder="1" applyAlignment="1">
      <alignment horizontal="right" vertical="top"/>
    </xf>
    <xf numFmtId="0" fontId="3" fillId="4" borderId="11" xfId="5" applyFont="1" applyFill="1" applyBorder="1" applyAlignment="1">
      <alignment horizontal="right" vertical="top" wrapText="1"/>
    </xf>
    <xf numFmtId="0" fontId="3" fillId="4" borderId="9" xfId="5" applyFont="1" applyFill="1" applyBorder="1" applyAlignment="1">
      <alignment vertical="top" wrapText="1"/>
    </xf>
    <xf numFmtId="3" fontId="2" fillId="4" borderId="10" xfId="6" applyNumberFormat="1" applyFont="1" applyFill="1" applyBorder="1" applyAlignment="1">
      <alignment horizontal="right" vertical="top"/>
    </xf>
    <xf numFmtId="0" fontId="2" fillId="4" borderId="11" xfId="5" applyFont="1" applyFill="1" applyBorder="1" applyAlignment="1">
      <alignment horizontal="right" vertical="top" wrapText="1"/>
    </xf>
    <xf numFmtId="0" fontId="12" fillId="0" borderId="21" xfId="3" applyFont="1" applyFill="1" applyBorder="1" applyAlignment="1" applyProtection="1">
      <alignment horizontal="center" vertical="top" wrapText="1"/>
    </xf>
    <xf numFmtId="49" fontId="14" fillId="0" borderId="22" xfId="4" applyNumberFormat="1" applyFont="1" applyFill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0" fontId="14" fillId="0" borderId="39" xfId="4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center" vertical="top" wrapText="1"/>
    </xf>
    <xf numFmtId="3" fontId="2" fillId="0" borderId="40" xfId="2" applyNumberFormat="1" applyFont="1" applyFill="1" applyBorder="1" applyAlignment="1">
      <alignment horizontal="right" vertical="top" wrapText="1"/>
    </xf>
    <xf numFmtId="0" fontId="2" fillId="0" borderId="41" xfId="0" applyFont="1" applyFill="1" applyBorder="1" applyAlignment="1">
      <alignment horizontal="right" vertical="top" wrapText="1"/>
    </xf>
    <xf numFmtId="0" fontId="2" fillId="0" borderId="21" xfId="0" applyFont="1" applyFill="1" applyBorder="1" applyAlignment="1">
      <alignment vertical="top" wrapText="1"/>
    </xf>
    <xf numFmtId="0" fontId="12" fillId="0" borderId="13" xfId="3" applyFont="1" applyFill="1" applyBorder="1" applyAlignment="1" applyProtection="1">
      <alignment horizontal="center" vertical="top" wrapText="1"/>
    </xf>
    <xf numFmtId="49" fontId="14" fillId="0" borderId="5" xfId="4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6" fillId="0" borderId="42" xfId="0" applyFont="1" applyBorder="1" applyAlignment="1">
      <alignment wrapText="1"/>
    </xf>
    <xf numFmtId="0" fontId="3" fillId="0" borderId="13" xfId="5" applyFont="1" applyFill="1" applyBorder="1" applyAlignment="1">
      <alignment horizontal="center" vertical="top" wrapText="1"/>
    </xf>
    <xf numFmtId="0" fontId="3" fillId="0" borderId="4" xfId="5" applyFont="1" applyFill="1" applyBorder="1" applyAlignment="1">
      <alignment horizontal="center" vertical="top" wrapText="1"/>
    </xf>
    <xf numFmtId="3" fontId="6" fillId="0" borderId="43" xfId="0" applyNumberFormat="1" applyFont="1" applyBorder="1" applyAlignment="1">
      <alignment wrapText="1"/>
    </xf>
    <xf numFmtId="0" fontId="3" fillId="0" borderId="13" xfId="5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5" applyFont="1" applyFill="1" applyBorder="1" applyAlignment="1">
      <alignment horizontal="center" vertical="top" wrapText="1"/>
    </xf>
    <xf numFmtId="187" fontId="6" fillId="0" borderId="0" xfId="1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Border="1" applyAlignment="1">
      <alignment horizontal="center" vertical="top" wrapText="1"/>
    </xf>
    <xf numFmtId="187" fontId="16" fillId="0" borderId="0" xfId="2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87" fontId="3" fillId="0" borderId="0" xfId="0" applyNumberFormat="1" applyFont="1" applyBorder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187" fontId="3" fillId="0" borderId="0" xfId="1" applyNumberFormat="1" applyFont="1" applyFill="1"/>
    <xf numFmtId="187" fontId="3" fillId="0" borderId="0" xfId="0" applyNumberFormat="1" applyFont="1" applyFill="1"/>
    <xf numFmtId="0" fontId="17" fillId="0" borderId="0" xfId="0" applyFont="1" applyFill="1"/>
  </cellXfs>
  <cellStyles count="7">
    <cellStyle name="Comma 2" xfId="2"/>
    <cellStyle name="Comma_จัดสรรแยกผลผลิต-ม.แม่ฟ้าหลวง" xfId="6"/>
    <cellStyle name="Normal 3" xfId="3"/>
    <cellStyle name="Normal_Sheet1" xfId="4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tabSelected="1" view="pageBreakPreview" zoomScaleNormal="100" zoomScaleSheetLayoutView="100" workbookViewId="0">
      <selection activeCell="I11" sqref="I11"/>
    </sheetView>
  </sheetViews>
  <sheetFormatPr defaultRowHeight="17.399999999999999" x14ac:dyDescent="0.3"/>
  <cols>
    <col min="1" max="1" width="16.109375" style="206" bestFit="1" customWidth="1"/>
    <col min="2" max="2" width="19.6640625" style="206" customWidth="1"/>
    <col min="3" max="3" width="21.44140625" style="207" customWidth="1"/>
    <col min="4" max="4" width="79" style="206" customWidth="1"/>
    <col min="5" max="5" width="13.109375" style="206" bestFit="1" customWidth="1"/>
    <col min="6" max="6" width="15.6640625" style="206" bestFit="1" customWidth="1"/>
    <col min="7" max="7" width="12.44140625" style="210" bestFit="1" customWidth="1"/>
    <col min="8" max="8" width="4.5546875" style="206" customWidth="1"/>
    <col min="9" max="9" width="23" style="206" customWidth="1"/>
    <col min="10" max="10" width="9.6640625" bestFit="1" customWidth="1"/>
  </cols>
  <sheetData>
    <row r="1" spans="1:10" ht="21" x14ac:dyDescent="0.6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0" ht="21" x14ac:dyDescent="0.25">
      <c r="A3" s="7"/>
      <c r="B3" s="7"/>
      <c r="C3" s="8"/>
      <c r="D3" s="8"/>
      <c r="E3" s="7"/>
      <c r="F3" s="7"/>
      <c r="G3" s="9"/>
      <c r="H3" s="10"/>
      <c r="I3" s="7"/>
    </row>
    <row r="4" spans="1:10" s="18" customFormat="1" ht="21" x14ac:dyDescent="0.25">
      <c r="A4" s="11" t="s">
        <v>2</v>
      </c>
      <c r="B4" s="12" t="s">
        <v>3</v>
      </c>
      <c r="C4" s="13" t="s">
        <v>4</v>
      </c>
      <c r="D4" s="14" t="s">
        <v>5</v>
      </c>
      <c r="E4" s="14" t="s">
        <v>6</v>
      </c>
      <c r="F4" s="15"/>
      <c r="G4" s="16" t="s">
        <v>7</v>
      </c>
      <c r="H4" s="17"/>
      <c r="I4" s="14" t="s">
        <v>8</v>
      </c>
    </row>
    <row r="5" spans="1:10" s="18" customFormat="1" ht="21" x14ac:dyDescent="0.25">
      <c r="A5" s="19"/>
      <c r="B5" s="12"/>
      <c r="C5" s="20"/>
      <c r="D5" s="21"/>
      <c r="E5" s="21"/>
      <c r="F5" s="22" t="s">
        <v>9</v>
      </c>
      <c r="G5" s="16"/>
      <c r="H5" s="17"/>
      <c r="I5" s="21"/>
    </row>
    <row r="6" spans="1:10" s="18" customFormat="1" ht="21" x14ac:dyDescent="0.25">
      <c r="A6" s="23"/>
      <c r="B6" s="12"/>
      <c r="C6" s="24"/>
      <c r="D6" s="25"/>
      <c r="E6" s="25"/>
      <c r="F6" s="26"/>
      <c r="G6" s="16"/>
      <c r="H6" s="17"/>
      <c r="I6" s="25"/>
    </row>
    <row r="7" spans="1:10" ht="21" x14ac:dyDescent="0.25">
      <c r="A7" s="27"/>
      <c r="B7" s="28"/>
      <c r="C7" s="28"/>
      <c r="D7" s="29" t="s">
        <v>10</v>
      </c>
      <c r="E7" s="30"/>
      <c r="F7" s="30"/>
      <c r="G7" s="31"/>
      <c r="H7" s="32"/>
      <c r="I7" s="33"/>
    </row>
    <row r="8" spans="1:10" ht="21" x14ac:dyDescent="0.25">
      <c r="A8" s="27" t="s">
        <v>11</v>
      </c>
      <c r="B8" s="28" t="s">
        <v>12</v>
      </c>
      <c r="C8" s="34"/>
      <c r="D8" s="35" t="s">
        <v>13</v>
      </c>
      <c r="E8" s="36"/>
      <c r="F8" s="36"/>
      <c r="G8" s="37"/>
      <c r="H8" s="38"/>
      <c r="I8" s="39"/>
    </row>
    <row r="9" spans="1:10" ht="21" x14ac:dyDescent="0.25">
      <c r="A9" s="27"/>
      <c r="B9" s="40"/>
      <c r="C9" s="28"/>
      <c r="D9" s="29" t="s">
        <v>14</v>
      </c>
      <c r="E9" s="30"/>
      <c r="F9" s="30"/>
      <c r="G9" s="31">
        <f>G10</f>
        <v>8993300</v>
      </c>
      <c r="H9" s="32" t="s">
        <v>15</v>
      </c>
      <c r="I9" s="33"/>
    </row>
    <row r="10" spans="1:10" ht="21" x14ac:dyDescent="0.25">
      <c r="A10" s="41" t="s">
        <v>11</v>
      </c>
      <c r="B10" s="42" t="s">
        <v>16</v>
      </c>
      <c r="C10" s="43" t="s">
        <v>17</v>
      </c>
      <c r="D10" s="44" t="s">
        <v>18</v>
      </c>
      <c r="E10" s="45" t="s">
        <v>19</v>
      </c>
      <c r="F10" s="45">
        <v>6111500</v>
      </c>
      <c r="G10" s="46">
        <v>8993300</v>
      </c>
      <c r="H10" s="47" t="s">
        <v>15</v>
      </c>
      <c r="I10" s="48" t="s">
        <v>20</v>
      </c>
    </row>
    <row r="11" spans="1:10" ht="21" x14ac:dyDescent="0.25">
      <c r="A11" s="49" t="s">
        <v>21</v>
      </c>
      <c r="B11" s="50" t="s">
        <v>22</v>
      </c>
      <c r="C11" s="50"/>
      <c r="D11" s="51" t="s">
        <v>23</v>
      </c>
      <c r="E11" s="52"/>
      <c r="F11" s="52"/>
      <c r="G11" s="53"/>
      <c r="H11" s="54"/>
      <c r="I11" s="55"/>
    </row>
    <row r="12" spans="1:10" ht="21" x14ac:dyDescent="0.25">
      <c r="A12" s="27"/>
      <c r="B12" s="56"/>
      <c r="C12" s="28"/>
      <c r="D12" s="29" t="s">
        <v>24</v>
      </c>
      <c r="E12" s="30"/>
      <c r="F12" s="30"/>
      <c r="G12" s="31"/>
      <c r="H12" s="32"/>
      <c r="I12" s="33"/>
    </row>
    <row r="13" spans="1:10" ht="21" x14ac:dyDescent="0.25">
      <c r="A13" s="27"/>
      <c r="B13" s="56"/>
      <c r="C13" s="28"/>
      <c r="D13" s="29" t="s">
        <v>25</v>
      </c>
      <c r="E13" s="30"/>
      <c r="F13" s="30"/>
      <c r="G13" s="31">
        <f>G14+G23+G29+G32+G34</f>
        <v>5749050</v>
      </c>
      <c r="H13" s="32" t="s">
        <v>15</v>
      </c>
      <c r="I13" s="33"/>
      <c r="J13" s="57">
        <f>113852900-G13</f>
        <v>108103850</v>
      </c>
    </row>
    <row r="14" spans="1:10" ht="21" x14ac:dyDescent="0.25">
      <c r="A14" s="58" t="s">
        <v>21</v>
      </c>
      <c r="B14" s="59" t="s">
        <v>26</v>
      </c>
      <c r="C14" s="60"/>
      <c r="D14" s="61" t="s">
        <v>27</v>
      </c>
      <c r="E14" s="62" t="s">
        <v>28</v>
      </c>
      <c r="F14" s="63" t="s">
        <v>29</v>
      </c>
      <c r="G14" s="64">
        <f>SUM(G15:G22)</f>
        <v>1602050</v>
      </c>
      <c r="H14" s="65" t="s">
        <v>15</v>
      </c>
      <c r="I14" s="66" t="s">
        <v>20</v>
      </c>
    </row>
    <row r="15" spans="1:10" ht="21" x14ac:dyDescent="0.25">
      <c r="A15" s="58" t="s">
        <v>21</v>
      </c>
      <c r="B15" s="59" t="s">
        <v>26</v>
      </c>
      <c r="C15" s="67" t="s">
        <v>30</v>
      </c>
      <c r="D15" s="68" t="s">
        <v>31</v>
      </c>
      <c r="E15" s="69" t="s">
        <v>28</v>
      </c>
      <c r="F15" s="70" t="s">
        <v>29</v>
      </c>
      <c r="G15" s="71">
        <v>30000</v>
      </c>
      <c r="H15" s="72" t="s">
        <v>15</v>
      </c>
      <c r="I15" s="73" t="s">
        <v>20</v>
      </c>
    </row>
    <row r="16" spans="1:10" ht="21" x14ac:dyDescent="0.25">
      <c r="A16" s="58" t="s">
        <v>21</v>
      </c>
      <c r="B16" s="59" t="s">
        <v>26</v>
      </c>
      <c r="C16" s="67" t="s">
        <v>32</v>
      </c>
      <c r="D16" s="68" t="s">
        <v>33</v>
      </c>
      <c r="E16" s="69" t="s">
        <v>28</v>
      </c>
      <c r="F16" s="70" t="s">
        <v>29</v>
      </c>
      <c r="G16" s="71">
        <v>50000</v>
      </c>
      <c r="H16" s="72" t="s">
        <v>15</v>
      </c>
      <c r="I16" s="73" t="s">
        <v>20</v>
      </c>
    </row>
    <row r="17" spans="1:10" ht="21" x14ac:dyDescent="0.25">
      <c r="A17" s="58" t="s">
        <v>21</v>
      </c>
      <c r="B17" s="59" t="s">
        <v>26</v>
      </c>
      <c r="C17" s="67" t="s">
        <v>34</v>
      </c>
      <c r="D17" s="68" t="s">
        <v>35</v>
      </c>
      <c r="E17" s="69" t="s">
        <v>28</v>
      </c>
      <c r="F17" s="70" t="s">
        <v>29</v>
      </c>
      <c r="G17" s="71">
        <v>20000</v>
      </c>
      <c r="H17" s="72" t="s">
        <v>15</v>
      </c>
      <c r="I17" s="73" t="s">
        <v>20</v>
      </c>
    </row>
    <row r="18" spans="1:10" ht="21" x14ac:dyDescent="0.25">
      <c r="A18" s="58" t="s">
        <v>21</v>
      </c>
      <c r="B18" s="59" t="s">
        <v>26</v>
      </c>
      <c r="C18" s="67" t="s">
        <v>36</v>
      </c>
      <c r="D18" s="68" t="s">
        <v>37</v>
      </c>
      <c r="E18" s="69" t="s">
        <v>28</v>
      </c>
      <c r="F18" s="70" t="s">
        <v>29</v>
      </c>
      <c r="G18" s="71">
        <v>20000</v>
      </c>
      <c r="H18" s="72" t="s">
        <v>15</v>
      </c>
      <c r="I18" s="73" t="s">
        <v>20</v>
      </c>
    </row>
    <row r="19" spans="1:10" ht="21" x14ac:dyDescent="0.25">
      <c r="A19" s="58" t="s">
        <v>21</v>
      </c>
      <c r="B19" s="59" t="s">
        <v>26</v>
      </c>
      <c r="C19" s="67" t="s">
        <v>38</v>
      </c>
      <c r="D19" s="68" t="s">
        <v>39</v>
      </c>
      <c r="E19" s="69" t="s">
        <v>28</v>
      </c>
      <c r="F19" s="70" t="s">
        <v>29</v>
      </c>
      <c r="G19" s="71">
        <v>50000</v>
      </c>
      <c r="H19" s="72" t="s">
        <v>15</v>
      </c>
      <c r="I19" s="73" t="s">
        <v>20</v>
      </c>
    </row>
    <row r="20" spans="1:10" ht="21" x14ac:dyDescent="0.25">
      <c r="A20" s="58" t="s">
        <v>21</v>
      </c>
      <c r="B20" s="59" t="s">
        <v>26</v>
      </c>
      <c r="C20" s="67" t="s">
        <v>40</v>
      </c>
      <c r="D20" s="68" t="s">
        <v>41</v>
      </c>
      <c r="E20" s="69" t="s">
        <v>28</v>
      </c>
      <c r="F20" s="70" t="s">
        <v>29</v>
      </c>
      <c r="G20" s="71">
        <v>1322050</v>
      </c>
      <c r="H20" s="72" t="s">
        <v>15</v>
      </c>
      <c r="I20" s="73" t="s">
        <v>20</v>
      </c>
    </row>
    <row r="21" spans="1:10" ht="21" x14ac:dyDescent="0.25">
      <c r="A21" s="58" t="s">
        <v>21</v>
      </c>
      <c r="B21" s="59" t="s">
        <v>26</v>
      </c>
      <c r="C21" s="67" t="s">
        <v>42</v>
      </c>
      <c r="D21" s="68" t="s">
        <v>43</v>
      </c>
      <c r="E21" s="69" t="s">
        <v>28</v>
      </c>
      <c r="F21" s="70" t="s">
        <v>29</v>
      </c>
      <c r="G21" s="71">
        <v>60000</v>
      </c>
      <c r="H21" s="72" t="s">
        <v>15</v>
      </c>
      <c r="I21" s="73" t="s">
        <v>20</v>
      </c>
    </row>
    <row r="22" spans="1:10" ht="21" x14ac:dyDescent="0.25">
      <c r="A22" s="58" t="s">
        <v>21</v>
      </c>
      <c r="B22" s="59" t="s">
        <v>26</v>
      </c>
      <c r="C22" s="67" t="s">
        <v>44</v>
      </c>
      <c r="D22" s="68" t="s">
        <v>45</v>
      </c>
      <c r="E22" s="69" t="s">
        <v>28</v>
      </c>
      <c r="F22" s="70" t="s">
        <v>29</v>
      </c>
      <c r="G22" s="71">
        <v>50000</v>
      </c>
      <c r="H22" s="72" t="s">
        <v>15</v>
      </c>
      <c r="I22" s="73" t="s">
        <v>20</v>
      </c>
    </row>
    <row r="23" spans="1:10" ht="21" x14ac:dyDescent="0.6">
      <c r="A23" s="74" t="s">
        <v>21</v>
      </c>
      <c r="B23" s="75" t="s">
        <v>46</v>
      </c>
      <c r="C23" s="76"/>
      <c r="D23" s="77" t="s">
        <v>47</v>
      </c>
      <c r="E23" s="78" t="s">
        <v>48</v>
      </c>
      <c r="F23" s="78">
        <v>6111310</v>
      </c>
      <c r="G23" s="79">
        <f>G24</f>
        <v>3474000</v>
      </c>
      <c r="H23" s="80" t="s">
        <v>15</v>
      </c>
      <c r="I23" s="81"/>
      <c r="J23" s="82">
        <f>J22-J21</f>
        <v>0</v>
      </c>
    </row>
    <row r="24" spans="1:10" ht="21" x14ac:dyDescent="0.25">
      <c r="A24" s="83" t="s">
        <v>21</v>
      </c>
      <c r="B24" s="75" t="s">
        <v>46</v>
      </c>
      <c r="C24" s="84"/>
      <c r="D24" s="61" t="s">
        <v>49</v>
      </c>
      <c r="E24" s="78" t="s">
        <v>48</v>
      </c>
      <c r="F24" s="85">
        <v>6111310</v>
      </c>
      <c r="G24" s="86">
        <f>G27+G25</f>
        <v>3474000</v>
      </c>
      <c r="H24" s="80" t="s">
        <v>15</v>
      </c>
      <c r="I24" s="66"/>
    </row>
    <row r="25" spans="1:10" ht="22.8" x14ac:dyDescent="0.25">
      <c r="A25" s="58" t="s">
        <v>21</v>
      </c>
      <c r="B25" s="87" t="s">
        <v>50</v>
      </c>
      <c r="C25" s="88" t="s">
        <v>51</v>
      </c>
      <c r="D25" s="89" t="s">
        <v>52</v>
      </c>
      <c r="E25" s="90" t="s">
        <v>48</v>
      </c>
      <c r="F25" s="91">
        <v>6111310</v>
      </c>
      <c r="G25" s="92">
        <v>1586000</v>
      </c>
      <c r="H25" s="93" t="s">
        <v>15</v>
      </c>
      <c r="I25" s="81" t="s">
        <v>20</v>
      </c>
    </row>
    <row r="26" spans="1:10" ht="42" x14ac:dyDescent="0.25">
      <c r="A26" s="58" t="s">
        <v>21</v>
      </c>
      <c r="B26" s="87"/>
      <c r="C26" s="94"/>
      <c r="D26" s="95" t="s">
        <v>53</v>
      </c>
      <c r="E26" s="90" t="s">
        <v>48</v>
      </c>
      <c r="F26" s="91">
        <v>6111310</v>
      </c>
      <c r="G26" s="92"/>
      <c r="H26" s="93"/>
      <c r="I26" s="81"/>
    </row>
    <row r="27" spans="1:10" ht="22.8" x14ac:dyDescent="0.25">
      <c r="A27" s="58" t="s">
        <v>21</v>
      </c>
      <c r="B27" s="87" t="s">
        <v>54</v>
      </c>
      <c r="C27" s="88" t="s">
        <v>55</v>
      </c>
      <c r="D27" s="89" t="s">
        <v>56</v>
      </c>
      <c r="E27" s="90"/>
      <c r="F27" s="90"/>
      <c r="G27" s="92">
        <v>1888000</v>
      </c>
      <c r="H27" s="93" t="s">
        <v>15</v>
      </c>
      <c r="I27" s="81" t="s">
        <v>20</v>
      </c>
    </row>
    <row r="28" spans="1:10" ht="42" x14ac:dyDescent="0.25">
      <c r="A28" s="58" t="s">
        <v>21</v>
      </c>
      <c r="B28" s="87"/>
      <c r="C28" s="94"/>
      <c r="D28" s="95" t="s">
        <v>57</v>
      </c>
      <c r="E28" s="96" t="s">
        <v>48</v>
      </c>
      <c r="F28" s="97">
        <v>6111310</v>
      </c>
      <c r="G28" s="98"/>
      <c r="H28" s="99"/>
      <c r="I28" s="81"/>
    </row>
    <row r="29" spans="1:10" ht="21" x14ac:dyDescent="0.25">
      <c r="A29" s="58" t="s">
        <v>21</v>
      </c>
      <c r="B29" s="100" t="s">
        <v>58</v>
      </c>
      <c r="C29" s="101"/>
      <c r="D29" s="102" t="s">
        <v>59</v>
      </c>
      <c r="E29" s="85" t="s">
        <v>48</v>
      </c>
      <c r="F29" s="85">
        <v>6111320</v>
      </c>
      <c r="G29" s="64">
        <f>G30</f>
        <v>495000</v>
      </c>
      <c r="H29" s="103" t="s">
        <v>15</v>
      </c>
      <c r="I29" s="81"/>
      <c r="J29" s="57">
        <f>1933700-G32</f>
        <v>1853700</v>
      </c>
    </row>
    <row r="30" spans="1:10" ht="22.8" x14ac:dyDescent="0.25">
      <c r="A30" s="58" t="s">
        <v>21</v>
      </c>
      <c r="B30" s="104" t="s">
        <v>60</v>
      </c>
      <c r="C30" s="88" t="s">
        <v>61</v>
      </c>
      <c r="D30" s="89" t="s">
        <v>62</v>
      </c>
      <c r="E30" s="91" t="s">
        <v>48</v>
      </c>
      <c r="F30" s="85">
        <v>6111320</v>
      </c>
      <c r="G30" s="105">
        <v>495000</v>
      </c>
      <c r="H30" s="106" t="s">
        <v>15</v>
      </c>
      <c r="I30" s="107" t="s">
        <v>63</v>
      </c>
      <c r="J30" s="57"/>
    </row>
    <row r="31" spans="1:10" ht="21" x14ac:dyDescent="0.25">
      <c r="A31" s="58" t="s">
        <v>21</v>
      </c>
      <c r="B31" s="108"/>
      <c r="C31" s="109"/>
      <c r="D31" s="110" t="s">
        <v>64</v>
      </c>
      <c r="E31" s="85"/>
      <c r="F31" s="91"/>
      <c r="G31" s="64"/>
      <c r="H31" s="103"/>
      <c r="I31" s="111"/>
    </row>
    <row r="32" spans="1:10" ht="21" x14ac:dyDescent="0.25">
      <c r="A32" s="58" t="s">
        <v>21</v>
      </c>
      <c r="B32" s="112" t="s">
        <v>65</v>
      </c>
      <c r="C32" s="113"/>
      <c r="D32" s="114" t="s">
        <v>66</v>
      </c>
      <c r="E32" s="78" t="s">
        <v>19</v>
      </c>
      <c r="F32" s="115">
        <v>6111500</v>
      </c>
      <c r="G32" s="116">
        <f>G33</f>
        <v>80000</v>
      </c>
      <c r="H32" s="80" t="s">
        <v>15</v>
      </c>
      <c r="I32" s="117"/>
    </row>
    <row r="33" spans="1:10" ht="22.8" x14ac:dyDescent="0.25">
      <c r="A33" s="58" t="s">
        <v>21</v>
      </c>
      <c r="B33" s="118" t="s">
        <v>67</v>
      </c>
      <c r="C33" s="119" t="s">
        <v>68</v>
      </c>
      <c r="D33" s="120" t="s">
        <v>69</v>
      </c>
      <c r="E33" s="121" t="s">
        <v>19</v>
      </c>
      <c r="F33" s="122">
        <v>6111500</v>
      </c>
      <c r="G33" s="123">
        <v>80000</v>
      </c>
      <c r="H33" s="124" t="s">
        <v>15</v>
      </c>
      <c r="I33" s="125" t="s">
        <v>20</v>
      </c>
    </row>
    <row r="34" spans="1:10" ht="21" x14ac:dyDescent="0.25">
      <c r="A34" s="58" t="s">
        <v>21</v>
      </c>
      <c r="B34" s="126" t="s">
        <v>70</v>
      </c>
      <c r="C34" s="127"/>
      <c r="D34" s="114" t="s">
        <v>71</v>
      </c>
      <c r="E34" s="85" t="s">
        <v>19</v>
      </c>
      <c r="F34" s="115">
        <v>6111500</v>
      </c>
      <c r="G34" s="64">
        <f>G35</f>
        <v>98000</v>
      </c>
      <c r="H34" s="103" t="s">
        <v>15</v>
      </c>
      <c r="I34" s="111"/>
    </row>
    <row r="35" spans="1:10" ht="22.8" x14ac:dyDescent="0.25">
      <c r="A35" s="128" t="s">
        <v>21</v>
      </c>
      <c r="B35" s="129" t="s">
        <v>72</v>
      </c>
      <c r="C35" s="130" t="s">
        <v>73</v>
      </c>
      <c r="D35" s="131" t="s">
        <v>74</v>
      </c>
      <c r="E35" s="132" t="s">
        <v>19</v>
      </c>
      <c r="F35" s="133">
        <v>6111500</v>
      </c>
      <c r="G35" s="134">
        <v>98000</v>
      </c>
      <c r="H35" s="135" t="s">
        <v>15</v>
      </c>
      <c r="I35" s="136" t="s">
        <v>20</v>
      </c>
    </row>
    <row r="36" spans="1:10" ht="21" x14ac:dyDescent="0.25">
      <c r="A36" s="49" t="s">
        <v>75</v>
      </c>
      <c r="B36" s="50" t="s">
        <v>76</v>
      </c>
      <c r="C36" s="50"/>
      <c r="D36" s="51" t="s">
        <v>23</v>
      </c>
      <c r="E36" s="52"/>
      <c r="F36" s="52"/>
      <c r="G36" s="53"/>
      <c r="H36" s="54"/>
      <c r="I36" s="137"/>
      <c r="J36" s="57">
        <f>4791300-G39</f>
        <v>4081200</v>
      </c>
    </row>
    <row r="37" spans="1:10" ht="21" x14ac:dyDescent="0.25">
      <c r="A37" s="28"/>
      <c r="B37" s="40"/>
      <c r="C37" s="138"/>
      <c r="D37" s="29" t="s">
        <v>77</v>
      </c>
      <c r="E37" s="30"/>
      <c r="F37" s="30"/>
      <c r="G37" s="31"/>
      <c r="H37" s="32"/>
      <c r="I37" s="139"/>
    </row>
    <row r="38" spans="1:10" ht="21" x14ac:dyDescent="0.25">
      <c r="A38" s="28"/>
      <c r="B38" s="40"/>
      <c r="C38" s="138"/>
      <c r="D38" s="29" t="s">
        <v>78</v>
      </c>
      <c r="E38" s="30"/>
      <c r="F38" s="30"/>
      <c r="G38" s="31">
        <f>G39</f>
        <v>710100</v>
      </c>
      <c r="H38" s="32" t="s">
        <v>15</v>
      </c>
      <c r="I38" s="139"/>
    </row>
    <row r="39" spans="1:10" ht="21" x14ac:dyDescent="0.6">
      <c r="A39" s="140" t="s">
        <v>75</v>
      </c>
      <c r="B39" s="141" t="s">
        <v>79</v>
      </c>
      <c r="C39" s="142"/>
      <c r="D39" s="143" t="s">
        <v>80</v>
      </c>
      <c r="E39" s="85" t="s">
        <v>19</v>
      </c>
      <c r="F39" s="91">
        <v>6111500</v>
      </c>
      <c r="G39" s="144">
        <f>SUM(G40:G48)</f>
        <v>710100</v>
      </c>
      <c r="H39" s="103" t="s">
        <v>15</v>
      </c>
      <c r="I39" s="61"/>
    </row>
    <row r="40" spans="1:10" ht="21" x14ac:dyDescent="0.6">
      <c r="A40" s="140" t="s">
        <v>75</v>
      </c>
      <c r="B40" s="141" t="s">
        <v>79</v>
      </c>
      <c r="C40" s="145" t="s">
        <v>81</v>
      </c>
      <c r="D40" s="146" t="s">
        <v>82</v>
      </c>
      <c r="E40" s="147" t="s">
        <v>19</v>
      </c>
      <c r="F40" s="91">
        <v>6111500</v>
      </c>
      <c r="G40" s="148">
        <v>40000</v>
      </c>
      <c r="H40" s="149" t="s">
        <v>15</v>
      </c>
      <c r="I40" s="150" t="s">
        <v>20</v>
      </c>
    </row>
    <row r="41" spans="1:10" ht="42" x14ac:dyDescent="0.6">
      <c r="A41" s="140" t="s">
        <v>75</v>
      </c>
      <c r="B41" s="141" t="s">
        <v>79</v>
      </c>
      <c r="C41" s="145" t="s">
        <v>83</v>
      </c>
      <c r="D41" s="146" t="s">
        <v>84</v>
      </c>
      <c r="E41" s="147" t="s">
        <v>19</v>
      </c>
      <c r="F41" s="91">
        <v>6111500</v>
      </c>
      <c r="G41" s="148">
        <v>50000</v>
      </c>
      <c r="H41" s="149" t="s">
        <v>15</v>
      </c>
      <c r="I41" s="150" t="s">
        <v>20</v>
      </c>
    </row>
    <row r="42" spans="1:10" ht="21" x14ac:dyDescent="0.6">
      <c r="A42" s="140" t="s">
        <v>75</v>
      </c>
      <c r="B42" s="141" t="s">
        <v>79</v>
      </c>
      <c r="C42" s="145" t="s">
        <v>85</v>
      </c>
      <c r="D42" s="146" t="s">
        <v>86</v>
      </c>
      <c r="E42" s="147" t="s">
        <v>19</v>
      </c>
      <c r="F42" s="91">
        <v>6111500</v>
      </c>
      <c r="G42" s="148">
        <v>60000</v>
      </c>
      <c r="H42" s="149" t="s">
        <v>15</v>
      </c>
      <c r="I42" s="150" t="s">
        <v>20</v>
      </c>
    </row>
    <row r="43" spans="1:10" ht="21" x14ac:dyDescent="0.6">
      <c r="A43" s="140" t="s">
        <v>75</v>
      </c>
      <c r="B43" s="141" t="s">
        <v>79</v>
      </c>
      <c r="C43" s="145" t="s">
        <v>87</v>
      </c>
      <c r="D43" s="146" t="s">
        <v>88</v>
      </c>
      <c r="E43" s="147" t="s">
        <v>19</v>
      </c>
      <c r="F43" s="91">
        <v>6111500</v>
      </c>
      <c r="G43" s="148">
        <v>40000</v>
      </c>
      <c r="H43" s="149" t="s">
        <v>15</v>
      </c>
      <c r="I43" s="150" t="s">
        <v>20</v>
      </c>
    </row>
    <row r="44" spans="1:10" s="151" customFormat="1" ht="21" x14ac:dyDescent="0.6">
      <c r="A44" s="140" t="s">
        <v>75</v>
      </c>
      <c r="B44" s="141" t="s">
        <v>79</v>
      </c>
      <c r="C44" s="145" t="s">
        <v>89</v>
      </c>
      <c r="D44" s="146" t="s">
        <v>90</v>
      </c>
      <c r="E44" s="147" t="s">
        <v>19</v>
      </c>
      <c r="F44" s="91">
        <v>6111500</v>
      </c>
      <c r="G44" s="148">
        <v>40000</v>
      </c>
      <c r="H44" s="149" t="s">
        <v>15</v>
      </c>
      <c r="I44" s="150" t="s">
        <v>20</v>
      </c>
    </row>
    <row r="45" spans="1:10" ht="21" x14ac:dyDescent="0.6">
      <c r="A45" s="140" t="s">
        <v>75</v>
      </c>
      <c r="B45" s="141" t="s">
        <v>79</v>
      </c>
      <c r="C45" s="145" t="s">
        <v>91</v>
      </c>
      <c r="D45" s="146" t="s">
        <v>92</v>
      </c>
      <c r="E45" s="147" t="s">
        <v>19</v>
      </c>
      <c r="F45" s="91">
        <v>6111500</v>
      </c>
      <c r="G45" s="148">
        <v>300000</v>
      </c>
      <c r="H45" s="149" t="s">
        <v>15</v>
      </c>
      <c r="I45" s="150" t="s">
        <v>20</v>
      </c>
    </row>
    <row r="46" spans="1:10" ht="21" x14ac:dyDescent="0.6">
      <c r="A46" s="140" t="s">
        <v>75</v>
      </c>
      <c r="B46" s="141" t="s">
        <v>79</v>
      </c>
      <c r="C46" s="145" t="s">
        <v>93</v>
      </c>
      <c r="D46" s="146" t="s">
        <v>94</v>
      </c>
      <c r="E46" s="147" t="s">
        <v>19</v>
      </c>
      <c r="F46" s="91">
        <v>6111500</v>
      </c>
      <c r="G46" s="148">
        <v>40000</v>
      </c>
      <c r="H46" s="149" t="s">
        <v>15</v>
      </c>
      <c r="I46" s="150" t="s">
        <v>20</v>
      </c>
    </row>
    <row r="47" spans="1:10" ht="42" x14ac:dyDescent="0.6">
      <c r="A47" s="140" t="s">
        <v>75</v>
      </c>
      <c r="B47" s="141" t="s">
        <v>79</v>
      </c>
      <c r="C47" s="145" t="s">
        <v>95</v>
      </c>
      <c r="D47" s="146" t="s">
        <v>96</v>
      </c>
      <c r="E47" s="147" t="s">
        <v>19</v>
      </c>
      <c r="F47" s="91">
        <v>6111500</v>
      </c>
      <c r="G47" s="148">
        <v>40000</v>
      </c>
      <c r="H47" s="149" t="s">
        <v>15</v>
      </c>
      <c r="I47" s="150" t="s">
        <v>20</v>
      </c>
    </row>
    <row r="48" spans="1:10" ht="21" x14ac:dyDescent="0.6">
      <c r="A48" s="140" t="s">
        <v>75</v>
      </c>
      <c r="B48" s="141" t="s">
        <v>79</v>
      </c>
      <c r="C48" s="152" t="s">
        <v>97</v>
      </c>
      <c r="D48" s="153" t="s">
        <v>98</v>
      </c>
      <c r="E48" s="132" t="s">
        <v>19</v>
      </c>
      <c r="F48" s="154">
        <v>6111500</v>
      </c>
      <c r="G48" s="155">
        <v>100100</v>
      </c>
      <c r="H48" s="156" t="s">
        <v>15</v>
      </c>
      <c r="I48" s="157" t="s">
        <v>20</v>
      </c>
    </row>
    <row r="49" spans="1:9" ht="21" x14ac:dyDescent="0.25">
      <c r="A49" s="49" t="s">
        <v>99</v>
      </c>
      <c r="B49" s="158" t="s">
        <v>100</v>
      </c>
      <c r="C49" s="159"/>
      <c r="D49" s="51" t="s">
        <v>23</v>
      </c>
      <c r="E49" s="160"/>
      <c r="F49" s="160"/>
      <c r="G49" s="161"/>
      <c r="H49" s="162"/>
      <c r="I49" s="163"/>
    </row>
    <row r="50" spans="1:9" ht="21" x14ac:dyDescent="0.25">
      <c r="A50" s="164"/>
      <c r="B50" s="165"/>
      <c r="C50" s="166"/>
      <c r="D50" s="29" t="s">
        <v>101</v>
      </c>
      <c r="E50" s="167"/>
      <c r="F50" s="167"/>
      <c r="G50" s="168"/>
      <c r="H50" s="169"/>
      <c r="I50" s="170"/>
    </row>
    <row r="51" spans="1:9" ht="21" x14ac:dyDescent="0.25">
      <c r="A51" s="164"/>
      <c r="B51" s="165"/>
      <c r="C51" s="166"/>
      <c r="D51" s="29" t="s">
        <v>102</v>
      </c>
      <c r="E51" s="167"/>
      <c r="F51" s="167"/>
      <c r="G51" s="171">
        <f>G52</f>
        <v>71000</v>
      </c>
      <c r="H51" s="172" t="s">
        <v>15</v>
      </c>
      <c r="I51" s="170"/>
    </row>
    <row r="52" spans="1:9" ht="21" x14ac:dyDescent="0.6">
      <c r="A52" s="173" t="s">
        <v>99</v>
      </c>
      <c r="B52" s="174" t="s">
        <v>103</v>
      </c>
      <c r="C52" s="175"/>
      <c r="D52" s="176" t="s">
        <v>104</v>
      </c>
      <c r="E52" s="177" t="s">
        <v>19</v>
      </c>
      <c r="F52" s="177">
        <v>6111500</v>
      </c>
      <c r="G52" s="178">
        <f>G53</f>
        <v>71000</v>
      </c>
      <c r="H52" s="179" t="s">
        <v>15</v>
      </c>
      <c r="I52" s="180"/>
    </row>
    <row r="53" spans="1:9" ht="21" x14ac:dyDescent="0.6">
      <c r="A53" s="181" t="s">
        <v>99</v>
      </c>
      <c r="B53" s="182" t="s">
        <v>103</v>
      </c>
      <c r="C53" s="183" t="s">
        <v>105</v>
      </c>
      <c r="D53" s="184" t="s">
        <v>106</v>
      </c>
      <c r="E53" s="185" t="s">
        <v>19</v>
      </c>
      <c r="F53" s="186">
        <v>6111500</v>
      </c>
      <c r="G53" s="187">
        <v>71000</v>
      </c>
      <c r="H53" s="135" t="s">
        <v>15</v>
      </c>
      <c r="I53" s="188" t="s">
        <v>20</v>
      </c>
    </row>
    <row r="54" spans="1:9" ht="19.5" customHeight="1" x14ac:dyDescent="0.25">
      <c r="A54" s="189" t="s">
        <v>107</v>
      </c>
      <c r="B54" s="189"/>
      <c r="C54" s="189"/>
      <c r="D54" s="190"/>
      <c r="E54" s="191"/>
      <c r="F54" s="191"/>
      <c r="G54" s="192"/>
      <c r="H54" s="193"/>
      <c r="I54" s="194"/>
    </row>
    <row r="55" spans="1:9" ht="24" customHeight="1" x14ac:dyDescent="0.25">
      <c r="A55" s="195">
        <v>6111110</v>
      </c>
      <c r="B55" s="196" t="s">
        <v>108</v>
      </c>
      <c r="C55" s="196"/>
      <c r="D55" s="197" t="s">
        <v>109</v>
      </c>
      <c r="E55" s="198" t="s">
        <v>110</v>
      </c>
      <c r="F55" s="198"/>
      <c r="G55" s="199">
        <f>G9+G13+G38+G51</f>
        <v>15523450</v>
      </c>
      <c r="H55" s="199"/>
      <c r="I55" s="200" t="s">
        <v>15</v>
      </c>
    </row>
    <row r="56" spans="1:9" ht="21" x14ac:dyDescent="0.25">
      <c r="A56" s="195">
        <v>6111120</v>
      </c>
      <c r="B56" s="201" t="s">
        <v>111</v>
      </c>
      <c r="C56" s="197"/>
      <c r="D56" s="197" t="s">
        <v>112</v>
      </c>
      <c r="E56" s="202"/>
      <c r="F56" s="202"/>
      <c r="G56" s="203"/>
      <c r="H56" s="204"/>
      <c r="I56" s="205"/>
    </row>
    <row r="57" spans="1:9" ht="21" x14ac:dyDescent="0.25">
      <c r="A57" s="195">
        <v>6111130</v>
      </c>
      <c r="B57" s="201" t="s">
        <v>113</v>
      </c>
      <c r="C57" s="197"/>
      <c r="D57" s="197" t="s">
        <v>114</v>
      </c>
      <c r="E57" s="202"/>
      <c r="F57" s="202"/>
      <c r="G57" s="203"/>
      <c r="H57" s="204"/>
      <c r="I57" s="205"/>
    </row>
    <row r="58" spans="1:9" ht="21" x14ac:dyDescent="0.25">
      <c r="A58" s="195">
        <v>6111140</v>
      </c>
      <c r="B58" s="196" t="s">
        <v>115</v>
      </c>
      <c r="C58" s="196"/>
      <c r="D58" s="197" t="s">
        <v>116</v>
      </c>
      <c r="E58" s="202"/>
      <c r="F58" s="202"/>
      <c r="G58" s="203"/>
      <c r="H58" s="204"/>
      <c r="I58" s="190"/>
    </row>
    <row r="59" spans="1:9" ht="21" x14ac:dyDescent="0.25">
      <c r="A59" s="195">
        <v>6111150</v>
      </c>
      <c r="B59" s="196" t="s">
        <v>117</v>
      </c>
      <c r="C59" s="196"/>
      <c r="D59" s="201" t="s">
        <v>118</v>
      </c>
      <c r="E59" s="202"/>
      <c r="F59" s="202"/>
      <c r="G59" s="203"/>
      <c r="H59" s="204"/>
      <c r="I59" s="190"/>
    </row>
    <row r="60" spans="1:9" ht="21" x14ac:dyDescent="0.6">
      <c r="G60" s="208"/>
    </row>
    <row r="61" spans="1:9" ht="21" x14ac:dyDescent="0.6">
      <c r="G61" s="209"/>
    </row>
  </sheetData>
  <mergeCells count="15">
    <mergeCell ref="A54:C54"/>
    <mergeCell ref="B55:C55"/>
    <mergeCell ref="E55:F55"/>
    <mergeCell ref="G55:H55"/>
    <mergeCell ref="B58:C58"/>
    <mergeCell ref="B59:C59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Header xml:space="preserve">&amp;R&amp;"TH SarabunPSK,ตัวหนา"&amp;16เอกสารหมายเลข 1  </oddHeader>
    <oddFooter>&amp;R&amp;"TH SarabunPSK,ตัวหนา"&amp;16เอกสารแนบบันทึกข้อความ เอกสารแนบบันทึกข้อความ กองนโยบายและแผน ที่ ศธ ๐๕๔๒.๐๑/ว ๔๘๒ ลงวันที่ ๒๘ พฤศจิกายน ๒๕๖๐</oddFooter>
  </headerFooter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การจัดการ</vt:lpstr>
      <vt:lpstr>การจัดการ!Print_Area</vt:lpstr>
      <vt:lpstr>การจัดการ!Print_Titles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2018-01-17T08:31:17Z</dcterms:created>
  <dcterms:modified xsi:type="dcterms:W3CDTF">2018-01-17T08:31:58Z</dcterms:modified>
</cp:coreProperties>
</file>