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งบกลาง" sheetId="1" r:id="rId1"/>
  </sheets>
  <definedNames>
    <definedName name="_xlnm.Print_Titles" localSheetId="0">งบกลาง!$4:$6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6" i="1"/>
  <c r="G55" i="1"/>
  <c r="G54" i="1" s="1"/>
  <c r="G52" i="1"/>
  <c r="G51" i="1" s="1"/>
  <c r="G47" i="1"/>
  <c r="G45" i="1"/>
  <c r="G43" i="1"/>
  <c r="G41" i="1"/>
  <c r="G39" i="1"/>
  <c r="G37" i="1"/>
  <c r="G35" i="1"/>
  <c r="G32" i="1"/>
  <c r="G31" i="1"/>
  <c r="G25" i="1"/>
  <c r="G23" i="1"/>
  <c r="G21" i="1"/>
  <c r="G19" i="1"/>
  <c r="G18" i="1" s="1"/>
  <c r="G14" i="1"/>
  <c r="G12" i="1"/>
  <c r="G10" i="1"/>
  <c r="G9" i="1" s="1"/>
  <c r="G61" i="1" s="1"/>
</calcChain>
</file>

<file path=xl/sharedStrings.xml><?xml version="1.0" encoding="utf-8"?>
<sst xmlns="http://schemas.openxmlformats.org/spreadsheetml/2006/main" count="305" uniqueCount="133">
  <si>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</si>
  <si>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</si>
  <si>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</si>
  <si>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</si>
  <si>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</si>
  <si>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</si>
  <si>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</si>
  <si>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</si>
  <si>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</si>
  <si>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</si>
  <si>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แผนงาน : บุคลากรภาครัฐ</t>
  </si>
  <si>
    <t>201554700M3934</t>
  </si>
  <si>
    <t>2015533007</t>
  </si>
  <si>
    <t>กิจกรรมหลัก : รายการค่าใช้จ่ายบุคลากรภาครัฐ ยกระดับคุณภาพการศึกษาและการเรียนรู้ตลอดชีวิต
                   (201554700M3934)</t>
  </si>
  <si>
    <t>โครงการรายการค่าใช้จ่ายบุคลากรภาครัฐ ยกระดับคุณภาพการศึกษาและการเรียนรู้ตลอดชีวิต (201553007)</t>
  </si>
  <si>
    <t>บาท</t>
  </si>
  <si>
    <t>2015533007000000</t>
  </si>
  <si>
    <t>รายการงบประจำ</t>
  </si>
  <si>
    <t>งบบุคลากร</t>
  </si>
  <si>
    <t>6111110-6111150</t>
  </si>
  <si>
    <t>201553007000000</t>
  </si>
  <si>
    <t>61A66109กกง03W01</t>
  </si>
  <si>
    <t>โครงการค่าใช้จ่ายบุคลากร</t>
  </si>
  <si>
    <t>งบดำเนินงาน</t>
  </si>
  <si>
    <t>6111200-6111210</t>
  </si>
  <si>
    <t>2015533007500001</t>
  </si>
  <si>
    <t>งบอุดหนุนค่าใช้จ่ายบุคลากร (พนักงานมหาวิทยาลัย)</t>
  </si>
  <si>
    <t>งบอุดหนุนทั่วไป</t>
  </si>
  <si>
    <t>แผนงาน  : พื้นฐานด้านการพัฒนาและเสริมสร้างศักยภาพคน</t>
  </si>
  <si>
    <t>201554700M3935</t>
  </si>
  <si>
    <t>2015534001</t>
  </si>
  <si>
    <t>กิจกรรมหลัก : จัดการเรียนการสอนด้านวิทยาศาสตร์และเทคโนโลยี  (201554700M3935)</t>
  </si>
  <si>
    <t>ผลผลิต : ผู้สำเร็จการศึกษาด้านวิทยาศาสตร์และเทคโนโลยี  (2015534001)</t>
  </si>
  <si>
    <t>2015534001000000</t>
  </si>
  <si>
    <t>6111210-6111230</t>
  </si>
  <si>
    <t>งบกลาง</t>
  </si>
  <si>
    <t>61A77113กกง01W04</t>
  </si>
  <si>
    <t>โครงการบริหารจัดการ ด้านวิทยาศาสตร์</t>
  </si>
  <si>
    <t>6011210-6011230</t>
  </si>
  <si>
    <t>6011240-6011240</t>
  </si>
  <si>
    <t>61A77113กกง03W01</t>
  </si>
  <si>
    <t>โครงการบริหารจัดการ (ค่าไฟฟ้ามหาวิทยาลัย) ด้านวิทยาศาสตร์</t>
  </si>
  <si>
    <t>2015534001500001</t>
  </si>
  <si>
    <t>โครงการเงินอุดหนุนค่าใช้จ่ายในการพัฒนาสื่อการสอนและสื่อการเรียนรู้ ด้วยตนเอง</t>
  </si>
  <si>
    <t>61A77113กกง01W01</t>
  </si>
  <si>
    <t>โครงการเงินอุดหนุนค่าใช้จ่ายในการพัฒนาสื่อการสอนและสื่อการเรียนรู้ด้วยตนเอง (งบกลาง)</t>
  </si>
  <si>
    <t>2015534001700001</t>
  </si>
  <si>
    <t>ค่าใช้จ่ายในการพัฒนาศูนย์วิทยบริการ</t>
  </si>
  <si>
    <t>งบรายจ่ายอื่น</t>
  </si>
  <si>
    <t>2015526001700001</t>
  </si>
  <si>
    <t>61A77113กกง01W02</t>
  </si>
  <si>
    <t>โครงการค่าใช้จ่ายในการพัฒนาศูนย์วิทยบริการ (งบกลาง)</t>
  </si>
  <si>
    <t>2015534001700004</t>
  </si>
  <si>
    <t>ค่าใช้จ่ายในการพัฒนาการเรียนการสอนวิทยาศาสตร์และวิทยาศาสตร์ประยุกต์</t>
  </si>
  <si>
    <t xml:space="preserve"> </t>
  </si>
  <si>
    <t>61A77113กกง01W03</t>
  </si>
  <si>
    <t>โครงการค่าใช้จ่ายในการพัฒนาการเรียนการสอนวิทยาศาสตร์และวิทยาศาสตร์ประยุกต์ (งบกลาง)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</si>
  <si>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</si>
  <si>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</si>
  <si>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</si>
  <si>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</si>
  <si>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</si>
  <si>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2015534002000000</t>
  </si>
  <si>
    <t>61A77214กกง01W08</t>
  </si>
  <si>
    <t>โครงการบริหารจัดการ ด้านสังศาสตร์</t>
  </si>
  <si>
    <t>61A77214กกง03W01</t>
  </si>
  <si>
    <t>โครงการบริหารจัดการ (ค่าไฟฟ้ามหาวิทยาลัย) ด้านสังศาสตร์</t>
  </si>
  <si>
    <t>6111240-6111240</t>
  </si>
  <si>
    <t>201554700M3938</t>
  </si>
  <si>
    <t>2015534002500001</t>
  </si>
  <si>
    <t>เงินอุดหนุนโครงการพัฒนาศักยภาพและพัฒนาคุณภาพชีวิตอาจารย์และบุคลากรการศึกษา</t>
  </si>
  <si>
    <t>201554700L4493</t>
  </si>
  <si>
    <t>2015526002500001</t>
  </si>
  <si>
    <t>61A77214กกง01W03</t>
  </si>
  <si>
    <t>โครงการเงินอุดหนุนโครงการพัฒนาศักยภาพและพัฒนาคุณภาพชีวิตอาจารย์และบุคลากรการศึกษา
 (งบกลาง)</t>
  </si>
  <si>
    <t>201554700M3937</t>
  </si>
  <si>
    <t>2015534002500004</t>
  </si>
  <si>
    <t>เงินอุดหนุนสำหรับโครงการปฏิรูปหลักสูตร สื่อและการจัดการเรียนการสอนเพื่อยกระดับ
คุณภาพการศึกษา</t>
  </si>
  <si>
    <t>2015526002500004</t>
  </si>
  <si>
    <t>61A77214กกง01W02</t>
  </si>
  <si>
    <t>โครงการเงินอุดหนุนสำหรับโครงการปฏิรูปหลักสูตร สื่อและการจัดการเรียนการสอนเพื่อยกระดับคุณภาพการศึกษา (งบกลาง)</t>
  </si>
  <si>
    <t>2015534002500005</t>
  </si>
  <si>
    <t>งินอุดหนุนค่าใช้จ่ายในการพัฒนาสื่อการสอนและสื่อการเรียนรู้ด้วยตนเอง</t>
  </si>
  <si>
    <t>2015526002500005</t>
  </si>
  <si>
    <t>61A77214กกง01W09</t>
  </si>
  <si>
    <t>โครงการเงินอุดหนุนค่าใช้จ่ายในการพัฒนาสื่อการสอนและสื่อการเรียนรู้ด้วยตนเอง</t>
  </si>
  <si>
    <t>2015534002700001</t>
  </si>
  <si>
    <t>ค่าใช้จ่ายในการประกันคุณภาพการศึกษา</t>
  </si>
  <si>
    <t>61A77214กกง01W01</t>
  </si>
  <si>
    <t>โครงการค่าใช้จ่ายในการประกันคุณภาพการศึกษา (งบกลาง)</t>
  </si>
  <si>
    <t>2015534002700002</t>
  </si>
  <si>
    <t xml:space="preserve">   ค่าใช้จ่ายในการพัฒนาศูนย์วิทยบริการ</t>
  </si>
  <si>
    <t>2015526002700002</t>
  </si>
  <si>
    <t>61A77214กกง01W04</t>
  </si>
  <si>
    <t>2015534002700004</t>
  </si>
  <si>
    <t xml:space="preserve">ค่าใช้จ่ายในการสร้างความร่วมมือทางด้านวิชาการ </t>
  </si>
  <si>
    <t>2015526002700004</t>
  </si>
  <si>
    <t>61A77214กกง01W06</t>
  </si>
  <si>
    <t>โครงการค่าใช้จ่ายในการสร้างความร่วมมือทางด้านวิชาการ (งบกลาง)</t>
  </si>
  <si>
    <t>2015534002700005</t>
  </si>
  <si>
    <t>61A77214กกง01W05</t>
  </si>
  <si>
    <t>201554700M3940</t>
  </si>
  <si>
    <t>2015534003</t>
  </si>
  <si>
    <t>กิจกรรมหลัก : เผยแพร่ความรู้และบริการวิชาการ  (201554700M3940)</t>
  </si>
  <si>
    <t>ผลผลิต : ผลงานการให้บริการวิชาการ  (2015534003)</t>
  </si>
  <si>
    <t>2015534003700001</t>
  </si>
  <si>
    <t>ค่าใช้จ่ายในโครงการเฉลิมพระเกียรติพระบาทสมเด็จพระเจ้าอยู่หัวฯ เฉลิมพระเกียรติสมเด็จพระนางเจ้า
สิริกิติ์ พระบรมราชินีนาถ และเฉลิมพระเกียรติพระบรมวงศานุวงศ์เนื่องในวาระต่างๆ</t>
  </si>
  <si>
    <t>61A77312กกง01W02</t>
  </si>
  <si>
    <t>โครงการค่าใช้จ่ายในโครงการเฉลิมพระเกียรติพระบาทสมเด็จพระเจ้าอยู่หัว และเทิดพระเกียรติสมเด็จพระนางเจ้าสิริกิติ์พระบรมราชินีนาถและเทิดพระคุณแม่เนื่องในวันแม่แห่งชาติ (งบกลาง)</t>
  </si>
  <si>
    <t>2015534003700003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</si>
  <si>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</si>
  <si>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>61A77312กกง01W04</t>
  </si>
  <si>
    <t>โครงการค่าใช้จ่ายในโครงการอนุรักษ์พันธุกรรมพืชอันเนื่องมาจากพระราชดำริ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 (งบกลาง)</t>
  </si>
  <si>
    <t>2015534003700006</t>
  </si>
  <si>
    <t>ค่าใช้จ่ายในการจัดการศึกษาเพื่อพัฒนาวิชาชีพครู</t>
  </si>
  <si>
    <t>61A77312กกง01W01</t>
  </si>
  <si>
    <t>โครงการค่าใช้จ่ายในการจัดการศึกษาเพื่อพัฒนาวิชาชีพครู (งบกลาง)</t>
  </si>
  <si>
    <t>2015536003700010</t>
  </si>
  <si>
    <t>ค่าใช้จ่ายสำหรับให้บริการวิชาการ</t>
  </si>
  <si>
    <t>61A77312กกง01W03</t>
  </si>
  <si>
    <t>โครงการค่าใช้จ่ายในการให้บริการวิชาการ (งบกลาง)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</si>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</sst>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</cellStyleXfs>
  <cellXfs count="194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4" fillId="4" borderId="10" xfId="2" applyNumberFormat="1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3" fontId="4" fillId="0" borderId="14" xfId="2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187" fontId="2" fillId="0" borderId="15" xfId="0" applyNumberFormat="1" applyFont="1" applyFill="1" applyBorder="1" applyAlignment="1">
      <alignment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3" fontId="3" fillId="0" borderId="17" xfId="2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3" fontId="2" fillId="0" borderId="17" xfId="2" applyNumberFormat="1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3" fontId="3" fillId="0" borderId="4" xfId="2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4" fillId="4" borderId="1" xfId="2" applyNumberFormat="1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2" fillId="0" borderId="21" xfId="0" applyFont="1" applyFill="1" applyBorder="1" applyAlignment="1">
      <alignment horizontal="center" vertical="top" wrapText="1"/>
    </xf>
    <xf numFmtId="3" fontId="2" fillId="0" borderId="22" xfId="2" applyNumberFormat="1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49" fontId="10" fillId="0" borderId="17" xfId="3" applyNumberFormat="1" applyFont="1" applyFill="1" applyBorder="1" applyAlignment="1">
      <alignment horizontal="center" vertical="top" wrapText="1"/>
    </xf>
    <xf numFmtId="49" fontId="2" fillId="0" borderId="26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49" fontId="11" fillId="0" borderId="17" xfId="3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3" fontId="5" fillId="0" borderId="17" xfId="2" applyNumberFormat="1" applyFont="1" applyFill="1" applyBorder="1" applyAlignment="1">
      <alignment horizontal="right" vertical="top" wrapText="1"/>
    </xf>
    <xf numFmtId="49" fontId="10" fillId="0" borderId="22" xfId="3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3" fontId="2" fillId="0" borderId="14" xfId="2" applyNumberFormat="1" applyFont="1" applyFill="1" applyBorder="1" applyAlignment="1">
      <alignment horizontal="right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11" fillId="0" borderId="4" xfId="3" applyNumberFormat="1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3" fontId="5" fillId="0" borderId="31" xfId="0" applyNumberFormat="1" applyFont="1" applyBorder="1" applyAlignment="1">
      <alignment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4" fillId="4" borderId="4" xfId="2" applyNumberFormat="1" applyFont="1" applyFill="1" applyBorder="1" applyAlignment="1">
      <alignment horizontal="right" vertical="top" wrapText="1"/>
    </xf>
    <xf numFmtId="0" fontId="4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13" fillId="0" borderId="21" xfId="4" applyFont="1" applyFill="1" applyBorder="1" applyAlignment="1" applyProtection="1">
      <alignment horizontal="center" vertical="top" wrapText="1"/>
    </xf>
    <xf numFmtId="49" fontId="2" fillId="0" borderId="26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7" fillId="0" borderId="16" xfId="4" applyFont="1" applyFill="1" applyBorder="1" applyAlignment="1" applyProtection="1">
      <alignment horizontal="center" vertical="top" wrapText="1"/>
    </xf>
    <xf numFmtId="0" fontId="7" fillId="0" borderId="34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18" xfId="0" applyFont="1" applyBorder="1" applyAlignment="1">
      <alignment vertical="top" wrapText="1"/>
    </xf>
    <xf numFmtId="0" fontId="13" fillId="0" borderId="16" xfId="4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5" fillId="0" borderId="16" xfId="4" applyFont="1" applyFill="1" applyBorder="1" applyAlignment="1" applyProtection="1">
      <alignment horizontal="center" vertical="top" wrapText="1"/>
    </xf>
    <xf numFmtId="0" fontId="3" fillId="0" borderId="16" xfId="5" applyFont="1" applyFill="1" applyBorder="1" applyAlignment="1">
      <alignment horizontal="center" vertical="top" wrapText="1"/>
    </xf>
    <xf numFmtId="0" fontId="3" fillId="0" borderId="18" xfId="5" applyFont="1" applyFill="1" applyBorder="1" applyAlignment="1">
      <alignment horizontal="right" vertical="top" wrapText="1"/>
    </xf>
    <xf numFmtId="187" fontId="3" fillId="0" borderId="18" xfId="5" applyNumberFormat="1" applyFont="1" applyFill="1" applyBorder="1" applyAlignment="1">
      <alignment vertical="top" wrapText="1"/>
    </xf>
    <xf numFmtId="187" fontId="5" fillId="0" borderId="17" xfId="1" applyNumberFormat="1" applyFont="1" applyFill="1" applyBorder="1" applyAlignment="1">
      <alignment horizontal="right" vertical="top" wrapText="1"/>
    </xf>
    <xf numFmtId="0" fontId="5" fillId="0" borderId="18" xfId="5" applyFont="1" applyFill="1" applyBorder="1" applyAlignment="1">
      <alignment vertical="top" wrapText="1"/>
    </xf>
    <xf numFmtId="187" fontId="2" fillId="0" borderId="18" xfId="0" applyNumberFormat="1" applyFont="1" applyFill="1" applyBorder="1" applyAlignment="1">
      <alignment vertical="top" wrapText="1"/>
    </xf>
    <xf numFmtId="49" fontId="11" fillId="0" borderId="16" xfId="3" applyNumberFormat="1" applyFont="1" applyFill="1" applyBorder="1" applyAlignment="1">
      <alignment horizontal="center" vertical="top" wrapText="1"/>
    </xf>
    <xf numFmtId="187" fontId="3" fillId="0" borderId="18" xfId="0" applyNumberFormat="1" applyFont="1" applyFill="1" applyBorder="1" applyAlignment="1">
      <alignment vertical="top" wrapText="1"/>
    </xf>
    <xf numFmtId="0" fontId="3" fillId="0" borderId="21" xfId="5" applyFont="1" applyFill="1" applyBorder="1" applyAlignment="1">
      <alignment horizontal="center" vertical="top" wrapText="1"/>
    </xf>
    <xf numFmtId="0" fontId="2" fillId="0" borderId="17" xfId="5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18" xfId="5" applyFont="1" applyFill="1" applyBorder="1" applyAlignment="1">
      <alignment vertical="top" wrapText="1"/>
    </xf>
    <xf numFmtId="187" fontId="2" fillId="0" borderId="23" xfId="0" applyNumberFormat="1" applyFont="1" applyFill="1" applyBorder="1" applyAlignment="1">
      <alignment vertical="top" wrapText="1"/>
    </xf>
    <xf numFmtId="3" fontId="5" fillId="0" borderId="17" xfId="0" applyNumberFormat="1" applyFont="1" applyBorder="1" applyAlignment="1">
      <alignment wrapText="1"/>
    </xf>
    <xf numFmtId="49" fontId="2" fillId="0" borderId="36" xfId="0" applyNumberFormat="1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 wrapText="1"/>
    </xf>
    <xf numFmtId="3" fontId="2" fillId="0" borderId="38" xfId="2" applyNumberFormat="1" applyFont="1" applyFill="1" applyBorder="1" applyAlignment="1">
      <alignment horizontal="right" vertical="top" wrapText="1"/>
    </xf>
    <xf numFmtId="0" fontId="7" fillId="0" borderId="19" xfId="4" applyFont="1" applyFill="1" applyBorder="1" applyAlignment="1" applyProtection="1">
      <alignment horizontal="center" vertical="top" wrapText="1"/>
    </xf>
    <xf numFmtId="49" fontId="11" fillId="0" borderId="31" xfId="3" applyNumberFormat="1" applyFont="1" applyFill="1" applyBorder="1" applyAlignment="1">
      <alignment horizontal="center" vertical="top" wrapText="1"/>
    </xf>
    <xf numFmtId="0" fontId="3" fillId="0" borderId="19" xfId="5" applyFont="1" applyFill="1" applyBorder="1" applyAlignment="1">
      <alignment horizontal="center" vertical="top" wrapText="1"/>
    </xf>
    <xf numFmtId="0" fontId="3" fillId="0" borderId="13" xfId="5" applyFont="1" applyFill="1" applyBorder="1" applyAlignment="1">
      <alignment horizontal="center" vertical="top" wrapText="1"/>
    </xf>
    <xf numFmtId="3" fontId="5" fillId="0" borderId="39" xfId="0" applyNumberFormat="1" applyFont="1" applyBorder="1" applyAlignment="1">
      <alignment vertical="top" wrapText="1"/>
    </xf>
    <xf numFmtId="0" fontId="3" fillId="0" borderId="40" xfId="5" applyFont="1" applyFill="1" applyBorder="1" applyAlignment="1">
      <alignment horizontal="right" vertical="top" wrapText="1"/>
    </xf>
    <xf numFmtId="0" fontId="3" fillId="0" borderId="40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2" fillId="0" borderId="21" xfId="4" applyFont="1" applyFill="1" applyBorder="1" applyAlignment="1" applyProtection="1">
      <alignment horizontal="center" vertical="top" wrapText="1"/>
    </xf>
    <xf numFmtId="49" fontId="2" fillId="0" borderId="21" xfId="3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1" xfId="5" applyFont="1" applyFill="1" applyBorder="1" applyAlignment="1">
      <alignment horizontal="center" vertical="top" wrapText="1"/>
    </xf>
    <xf numFmtId="0" fontId="2" fillId="0" borderId="23" xfId="5" applyFont="1" applyFill="1" applyBorder="1" applyAlignment="1">
      <alignment horizontal="right" vertical="top" wrapText="1"/>
    </xf>
    <xf numFmtId="0" fontId="2" fillId="0" borderId="23" xfId="5" applyFont="1" applyFill="1" applyBorder="1" applyAlignment="1">
      <alignment vertical="top" wrapText="1"/>
    </xf>
    <xf numFmtId="0" fontId="14" fillId="0" borderId="21" xfId="4" applyFont="1" applyFill="1" applyBorder="1" applyAlignment="1" applyProtection="1">
      <alignment horizontal="center" vertical="top" wrapText="1"/>
    </xf>
    <xf numFmtId="49" fontId="14" fillId="0" borderId="21" xfId="3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49" fontId="2" fillId="0" borderId="26" xfId="2" applyNumberFormat="1" applyFont="1" applyFill="1" applyBorder="1" applyAlignment="1">
      <alignment horizontal="center" vertical="top" wrapText="1"/>
    </xf>
    <xf numFmtId="0" fontId="2" fillId="0" borderId="26" xfId="5" applyFont="1" applyFill="1" applyBorder="1" applyAlignment="1">
      <alignment vertical="top" wrapText="1"/>
    </xf>
    <xf numFmtId="0" fontId="2" fillId="0" borderId="16" xfId="5" applyFont="1" applyFill="1" applyBorder="1" applyAlignment="1">
      <alignment vertical="top" wrapText="1"/>
    </xf>
    <xf numFmtId="0" fontId="14" fillId="0" borderId="19" xfId="4" applyFont="1" applyFill="1" applyBorder="1" applyAlignment="1" applyProtection="1">
      <alignment horizontal="center" vertical="top" wrapText="1"/>
    </xf>
    <xf numFmtId="49" fontId="14" fillId="0" borderId="19" xfId="3" applyNumberFormat="1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vertical="top" wrapText="1"/>
    </xf>
    <xf numFmtId="0" fontId="8" fillId="0" borderId="33" xfId="0" applyFont="1" applyFill="1" applyBorder="1" applyAlignment="1">
      <alignment vertical="top" wrapText="1"/>
    </xf>
    <xf numFmtId="0" fontId="5" fillId="0" borderId="19" xfId="5" applyFont="1" applyFill="1" applyBorder="1" applyAlignment="1">
      <alignment horizontal="center" vertical="top" wrapText="1"/>
    </xf>
    <xf numFmtId="3" fontId="5" fillId="0" borderId="31" xfId="2" applyNumberFormat="1" applyFont="1" applyFill="1" applyBorder="1" applyAlignment="1">
      <alignment horizontal="right" vertical="top" wrapText="1"/>
    </xf>
    <xf numFmtId="0" fontId="5" fillId="0" borderId="19" xfId="5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5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5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6" fillId="0" borderId="0" xfId="0" applyFont="1" applyFill="1"/>
  </cellXfs>
  <cellStyles count="6">
    <cellStyle name="Comma 2" xfId="2"/>
    <cellStyle name="Normal 3" xfId="4"/>
    <cellStyle name="Normal_Sheet1" xfId="3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67"/>
  <sheetViews>
    <sheetView tabSelected="1" view="pageBreakPreview" topLeftCell="A13" zoomScaleNormal="100" zoomScaleSheetLayoutView="100" workbookViewId="0">
      <selection activeCell="D14" sqref="D14"/>
    </sheetView>
  </sheetViews>
  <sheetFormatPr defaultRowHeight="17.399999999999999" x14ac:dyDescent="0.3"/>
  <cols>
    <col min="1" max="1" width="16.109375" style="189" bestFit="1" customWidth="1"/>
    <col min="2" max="2" width="19.6640625" style="189" customWidth="1"/>
    <col min="3" max="3" width="19.5546875" style="190" bestFit="1" customWidth="1"/>
    <col min="4" max="4" width="80.5546875" style="189" customWidth="1"/>
    <col min="5" max="5" width="12.5546875" style="189" bestFit="1" customWidth="1"/>
    <col min="6" max="6" width="15.6640625" style="189" bestFit="1" customWidth="1"/>
    <col min="7" max="7" width="12.44140625" style="193" bestFit="1" customWidth="1"/>
    <col min="8" max="8" width="4.5546875" style="189" customWidth="1"/>
    <col min="9" max="9" width="12.5546875" style="189" customWidth="1"/>
  </cols>
  <sheetData>
    <row r="1" spans="1:9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9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9" ht="21" x14ac:dyDescent="0.25">
      <c r="A5" s="18"/>
      <c r="B5" s="12"/>
      <c r="C5" s="19"/>
      <c r="D5" s="20"/>
      <c r="E5" s="20"/>
      <c r="F5" s="21" t="s">
        <v>9</v>
      </c>
      <c r="G5" s="16"/>
      <c r="H5" s="17"/>
      <c r="I5" s="20"/>
    </row>
    <row r="6" spans="1:9" ht="21" x14ac:dyDescent="0.25">
      <c r="A6" s="22"/>
      <c r="B6" s="12"/>
      <c r="C6" s="23"/>
      <c r="D6" s="24"/>
      <c r="E6" s="24"/>
      <c r="F6" s="25"/>
      <c r="G6" s="16"/>
      <c r="H6" s="17"/>
      <c r="I6" s="24"/>
    </row>
    <row r="7" spans="1:9" ht="21" x14ac:dyDescent="0.25">
      <c r="A7" s="26"/>
      <c r="B7" s="27"/>
      <c r="C7" s="27"/>
      <c r="D7" s="28" t="s">
        <v>10</v>
      </c>
      <c r="E7" s="29"/>
      <c r="F7" s="29"/>
      <c r="G7" s="30"/>
      <c r="H7" s="31"/>
      <c r="I7" s="32"/>
    </row>
    <row r="8" spans="1:9" ht="42" x14ac:dyDescent="0.25">
      <c r="A8" s="26" t="s">
        <v>11</v>
      </c>
      <c r="B8" s="27" t="s">
        <v>12</v>
      </c>
      <c r="C8" s="33"/>
      <c r="D8" s="28" t="s">
        <v>13</v>
      </c>
      <c r="E8" s="29"/>
      <c r="F8" s="29"/>
      <c r="G8" s="30"/>
      <c r="H8" s="31"/>
      <c r="I8" s="32"/>
    </row>
    <row r="9" spans="1:9" ht="21" x14ac:dyDescent="0.25">
      <c r="A9" s="26"/>
      <c r="B9" s="34"/>
      <c r="C9" s="33"/>
      <c r="D9" s="28" t="s">
        <v>14</v>
      </c>
      <c r="E9" s="29"/>
      <c r="F9" s="29"/>
      <c r="G9" s="30">
        <f>G10+G12+G14</f>
        <v>306264300</v>
      </c>
      <c r="H9" s="31" t="s">
        <v>15</v>
      </c>
      <c r="I9" s="32"/>
    </row>
    <row r="10" spans="1:9" ht="21" x14ac:dyDescent="0.25">
      <c r="A10" s="35" t="s">
        <v>11</v>
      </c>
      <c r="B10" s="35" t="s">
        <v>16</v>
      </c>
      <c r="C10" s="36"/>
      <c r="D10" s="37" t="s">
        <v>17</v>
      </c>
      <c r="E10" s="38" t="s">
        <v>18</v>
      </c>
      <c r="F10" s="38" t="s">
        <v>19</v>
      </c>
      <c r="G10" s="39">
        <f>G11</f>
        <v>88753800</v>
      </c>
      <c r="H10" s="40" t="s">
        <v>15</v>
      </c>
      <c r="I10" s="41"/>
    </row>
    <row r="11" spans="1:9" ht="21" x14ac:dyDescent="0.25">
      <c r="A11" s="42" t="s">
        <v>11</v>
      </c>
      <c r="B11" s="42" t="s">
        <v>20</v>
      </c>
      <c r="C11" s="43" t="s">
        <v>21</v>
      </c>
      <c r="D11" s="44" t="s">
        <v>22</v>
      </c>
      <c r="E11" s="45" t="s">
        <v>18</v>
      </c>
      <c r="F11" s="45" t="s">
        <v>19</v>
      </c>
      <c r="G11" s="46">
        <v>88753800</v>
      </c>
      <c r="H11" s="47" t="s">
        <v>15</v>
      </c>
      <c r="I11" s="48"/>
    </row>
    <row r="12" spans="1:9" ht="21" x14ac:dyDescent="0.25">
      <c r="A12" s="35" t="s">
        <v>11</v>
      </c>
      <c r="B12" s="35" t="s">
        <v>16</v>
      </c>
      <c r="C12" s="49"/>
      <c r="D12" s="50" t="s">
        <v>17</v>
      </c>
      <c r="E12" s="51" t="s">
        <v>23</v>
      </c>
      <c r="F12" s="51" t="s">
        <v>24</v>
      </c>
      <c r="G12" s="52">
        <f>G13</f>
        <v>11008100</v>
      </c>
      <c r="H12" s="53" t="s">
        <v>15</v>
      </c>
      <c r="I12" s="54"/>
    </row>
    <row r="13" spans="1:9" ht="21" x14ac:dyDescent="0.25">
      <c r="A13" s="35" t="s">
        <v>11</v>
      </c>
      <c r="B13" s="35" t="s">
        <v>16</v>
      </c>
      <c r="C13" s="43" t="s">
        <v>21</v>
      </c>
      <c r="D13" s="44" t="s">
        <v>22</v>
      </c>
      <c r="E13" s="45" t="s">
        <v>23</v>
      </c>
      <c r="F13" s="51"/>
      <c r="G13" s="46">
        <v>11008100</v>
      </c>
      <c r="H13" s="47" t="s">
        <v>15</v>
      </c>
      <c r="I13" s="48"/>
    </row>
    <row r="14" spans="1:9" ht="21" x14ac:dyDescent="0.25">
      <c r="A14" s="35" t="s">
        <v>11</v>
      </c>
      <c r="B14" s="55" t="s">
        <v>25</v>
      </c>
      <c r="C14" s="56"/>
      <c r="D14" s="57" t="s">
        <v>26</v>
      </c>
      <c r="E14" s="51" t="s">
        <v>27</v>
      </c>
      <c r="F14" s="51">
        <v>6111410</v>
      </c>
      <c r="G14" s="52">
        <f>G15</f>
        <v>206502400</v>
      </c>
      <c r="H14" s="53" t="s">
        <v>15</v>
      </c>
      <c r="I14" s="54"/>
    </row>
    <row r="15" spans="1:9" ht="21" x14ac:dyDescent="0.25">
      <c r="A15" s="35" t="s">
        <v>11</v>
      </c>
      <c r="B15" s="58" t="s">
        <v>25</v>
      </c>
      <c r="C15" s="59" t="s">
        <v>21</v>
      </c>
      <c r="D15" s="60" t="s">
        <v>22</v>
      </c>
      <c r="E15" s="61" t="s">
        <v>27</v>
      </c>
      <c r="F15" s="62">
        <v>6111410</v>
      </c>
      <c r="G15" s="63">
        <v>206502400</v>
      </c>
      <c r="H15" s="64" t="s">
        <v>15</v>
      </c>
      <c r="I15" s="65"/>
    </row>
    <row r="16" spans="1:9" ht="21" x14ac:dyDescent="0.25">
      <c r="A16" s="26"/>
      <c r="B16" s="27"/>
      <c r="C16" s="27"/>
      <c r="D16" s="28" t="s">
        <v>28</v>
      </c>
      <c r="E16" s="29"/>
      <c r="F16" s="29"/>
      <c r="G16" s="30"/>
      <c r="H16" s="31"/>
      <c r="I16" s="32"/>
    </row>
    <row r="17" spans="1:9" ht="21" x14ac:dyDescent="0.25">
      <c r="A17" s="26" t="s">
        <v>29</v>
      </c>
      <c r="B17" s="27" t="s">
        <v>30</v>
      </c>
      <c r="C17" s="66"/>
      <c r="D17" s="67" t="s">
        <v>31</v>
      </c>
      <c r="E17" s="68"/>
      <c r="F17" s="68"/>
      <c r="G17" s="69"/>
      <c r="H17" s="70"/>
      <c r="I17" s="71"/>
    </row>
    <row r="18" spans="1:9" ht="21" x14ac:dyDescent="0.25">
      <c r="A18" s="26"/>
      <c r="B18" s="34"/>
      <c r="C18" s="27"/>
      <c r="D18" s="28" t="s">
        <v>32</v>
      </c>
      <c r="E18" s="68"/>
      <c r="F18" s="68"/>
      <c r="G18" s="69">
        <f>G19+G21+G23+G25+G27</f>
        <v>9314150</v>
      </c>
      <c r="H18" s="70" t="s">
        <v>15</v>
      </c>
      <c r="I18" s="71"/>
    </row>
    <row r="19" spans="1:9" ht="21" x14ac:dyDescent="0.25">
      <c r="A19" s="55" t="s">
        <v>29</v>
      </c>
      <c r="B19" s="55" t="s">
        <v>33</v>
      </c>
      <c r="C19" s="42"/>
      <c r="D19" s="50" t="s">
        <v>17</v>
      </c>
      <c r="E19" s="51" t="s">
        <v>23</v>
      </c>
      <c r="F19" s="45" t="s">
        <v>34</v>
      </c>
      <c r="G19" s="52">
        <f>SUM(G20:G20)</f>
        <v>4979650</v>
      </c>
      <c r="H19" s="53" t="s">
        <v>15</v>
      </c>
      <c r="I19" s="54" t="s">
        <v>35</v>
      </c>
    </row>
    <row r="20" spans="1:9" ht="21" x14ac:dyDescent="0.25">
      <c r="A20" s="42" t="s">
        <v>29</v>
      </c>
      <c r="B20" s="42" t="s">
        <v>33</v>
      </c>
      <c r="C20" s="72" t="s">
        <v>36</v>
      </c>
      <c r="D20" s="73" t="s">
        <v>37</v>
      </c>
      <c r="E20" s="45" t="s">
        <v>23</v>
      </c>
      <c r="F20" s="45" t="s">
        <v>38</v>
      </c>
      <c r="G20" s="46">
        <v>4979650</v>
      </c>
      <c r="H20" s="47" t="s">
        <v>15</v>
      </c>
      <c r="I20" s="48" t="s">
        <v>35</v>
      </c>
    </row>
    <row r="21" spans="1:9" ht="21" x14ac:dyDescent="0.25">
      <c r="A21" s="55" t="s">
        <v>29</v>
      </c>
      <c r="B21" s="55" t="s">
        <v>33</v>
      </c>
      <c r="C21" s="35"/>
      <c r="D21" s="37" t="s">
        <v>17</v>
      </c>
      <c r="E21" s="74" t="s">
        <v>23</v>
      </c>
      <c r="F21" s="45" t="s">
        <v>39</v>
      </c>
      <c r="G21" s="75">
        <f>G22</f>
        <v>3442900</v>
      </c>
      <c r="H21" s="76" t="s">
        <v>15</v>
      </c>
      <c r="I21" s="77" t="s">
        <v>35</v>
      </c>
    </row>
    <row r="22" spans="1:9" ht="22.8" x14ac:dyDescent="0.25">
      <c r="A22" s="42" t="s">
        <v>29</v>
      </c>
      <c r="B22" s="42" t="s">
        <v>33</v>
      </c>
      <c r="C22" s="78" t="s">
        <v>40</v>
      </c>
      <c r="D22" s="79" t="s">
        <v>41</v>
      </c>
      <c r="E22" s="45" t="s">
        <v>23</v>
      </c>
      <c r="F22" s="45" t="s">
        <v>39</v>
      </c>
      <c r="G22" s="46">
        <v>3442900</v>
      </c>
      <c r="H22" s="47" t="s">
        <v>15</v>
      </c>
      <c r="I22" s="48" t="s">
        <v>35</v>
      </c>
    </row>
    <row r="23" spans="1:9" ht="21" x14ac:dyDescent="0.25">
      <c r="A23" s="42" t="s">
        <v>29</v>
      </c>
      <c r="B23" s="80" t="s">
        <v>42</v>
      </c>
      <c r="C23" s="81"/>
      <c r="D23" s="82" t="s">
        <v>43</v>
      </c>
      <c r="E23" s="51" t="s">
        <v>27</v>
      </c>
      <c r="F23" s="51">
        <v>6111410</v>
      </c>
      <c r="G23" s="52">
        <f>SUM(G24)</f>
        <v>322500</v>
      </c>
      <c r="H23" s="53" t="s">
        <v>15</v>
      </c>
      <c r="I23" s="54" t="s">
        <v>35</v>
      </c>
    </row>
    <row r="24" spans="1:9" ht="22.8" x14ac:dyDescent="0.25">
      <c r="A24" s="42" t="s">
        <v>29</v>
      </c>
      <c r="B24" s="83" t="s">
        <v>42</v>
      </c>
      <c r="C24" s="84" t="s">
        <v>44</v>
      </c>
      <c r="D24" s="85" t="s">
        <v>45</v>
      </c>
      <c r="E24" s="45" t="s">
        <v>27</v>
      </c>
      <c r="F24" s="45">
        <v>6111410</v>
      </c>
      <c r="G24" s="46">
        <v>322500</v>
      </c>
      <c r="H24" s="47" t="s">
        <v>15</v>
      </c>
      <c r="I24" s="48" t="s">
        <v>35</v>
      </c>
    </row>
    <row r="25" spans="1:9" ht="21" x14ac:dyDescent="0.25">
      <c r="A25" s="55" t="s">
        <v>29</v>
      </c>
      <c r="B25" s="80" t="s">
        <v>46</v>
      </c>
      <c r="C25" s="55"/>
      <c r="D25" s="50" t="s">
        <v>47</v>
      </c>
      <c r="E25" s="51" t="s">
        <v>48</v>
      </c>
      <c r="F25" s="51">
        <v>6111500</v>
      </c>
      <c r="G25" s="52">
        <f>SUM(G26:G26)</f>
        <v>214800</v>
      </c>
      <c r="H25" s="53" t="s">
        <v>15</v>
      </c>
      <c r="I25" s="54" t="s">
        <v>35</v>
      </c>
    </row>
    <row r="26" spans="1:9" ht="22.8" x14ac:dyDescent="0.25">
      <c r="A26" s="42" t="s">
        <v>29</v>
      </c>
      <c r="B26" s="83" t="s">
        <v>49</v>
      </c>
      <c r="C26" s="86" t="s">
        <v>50</v>
      </c>
      <c r="D26" s="79" t="s">
        <v>51</v>
      </c>
      <c r="E26" s="45" t="s">
        <v>48</v>
      </c>
      <c r="F26" s="45">
        <v>6111500</v>
      </c>
      <c r="G26" s="87">
        <v>214800</v>
      </c>
      <c r="H26" s="47" t="s">
        <v>15</v>
      </c>
      <c r="I26" s="48" t="s">
        <v>35</v>
      </c>
    </row>
    <row r="27" spans="1:9" ht="21" x14ac:dyDescent="0.25">
      <c r="A27" s="42" t="s">
        <v>29</v>
      </c>
      <c r="B27" s="88" t="s">
        <v>52</v>
      </c>
      <c r="C27" s="35"/>
      <c r="D27" s="37" t="s">
        <v>53</v>
      </c>
      <c r="E27" s="89" t="s">
        <v>48</v>
      </c>
      <c r="F27" s="89">
        <v>6111500</v>
      </c>
      <c r="G27" s="90">
        <v>354300</v>
      </c>
      <c r="H27" s="76" t="s">
        <v>15</v>
      </c>
      <c r="I27" s="77" t="s">
        <v>54</v>
      </c>
    </row>
    <row r="28" spans="1:9" ht="22.8" x14ac:dyDescent="0.6">
      <c r="A28" s="91" t="s">
        <v>29</v>
      </c>
      <c r="B28" s="92" t="s">
        <v>52</v>
      </c>
      <c r="C28" s="93" t="s">
        <v>55</v>
      </c>
      <c r="D28" s="94" t="s">
        <v>56</v>
      </c>
      <c r="E28" s="62" t="s">
        <v>48</v>
      </c>
      <c r="F28" s="62">
        <v>6111500</v>
      </c>
      <c r="G28" s="95">
        <v>354300</v>
      </c>
      <c r="H28" s="96" t="s">
        <v>15</v>
      </c>
      <c r="I28" s="97" t="s">
        <v>35</v>
      </c>
    </row>
    <row r="29" spans="1:9" ht="21" x14ac:dyDescent="0.25">
      <c r="A29" s="98" t="s">
        <v>57</v>
      </c>
      <c r="B29" s="99" t="s">
        <v>58</v>
      </c>
      <c r="C29" s="99"/>
      <c r="D29" s="100" t="s">
        <v>59</v>
      </c>
      <c r="E29" s="101"/>
      <c r="F29" s="101"/>
      <c r="G29" s="102"/>
      <c r="H29" s="103"/>
      <c r="I29" s="104"/>
    </row>
    <row r="30" spans="1:9" ht="21" x14ac:dyDescent="0.25">
      <c r="A30" s="26"/>
      <c r="B30" s="105"/>
      <c r="C30" s="27"/>
      <c r="D30" s="28" t="s">
        <v>60</v>
      </c>
      <c r="E30" s="29"/>
      <c r="F30" s="29"/>
      <c r="G30" s="30"/>
      <c r="H30" s="31"/>
      <c r="I30" s="32"/>
    </row>
    <row r="31" spans="1:9" ht="21" x14ac:dyDescent="0.25">
      <c r="A31" s="26"/>
      <c r="B31" s="105"/>
      <c r="C31" s="27"/>
      <c r="D31" s="28" t="s">
        <v>61</v>
      </c>
      <c r="E31" s="29"/>
      <c r="F31" s="29"/>
      <c r="G31" s="30">
        <f>G32+G35+G37+G39+G41+G43+G45+G47</f>
        <v>8024750</v>
      </c>
      <c r="H31" s="31" t="s">
        <v>15</v>
      </c>
      <c r="I31" s="32"/>
    </row>
    <row r="32" spans="1:9" ht="21" x14ac:dyDescent="0.25">
      <c r="A32" s="106" t="s">
        <v>57</v>
      </c>
      <c r="B32" s="88" t="s">
        <v>62</v>
      </c>
      <c r="C32" s="107"/>
      <c r="D32" s="82" t="s">
        <v>17</v>
      </c>
      <c r="E32" s="108" t="s">
        <v>23</v>
      </c>
      <c r="F32" s="108" t="s">
        <v>34</v>
      </c>
      <c r="G32" s="52">
        <f>SUM(G33:G34)</f>
        <v>3912550</v>
      </c>
      <c r="H32" s="109" t="s">
        <v>15</v>
      </c>
      <c r="I32" s="110"/>
    </row>
    <row r="33" spans="1:9" ht="22.8" x14ac:dyDescent="0.25">
      <c r="A33" s="111" t="s">
        <v>57</v>
      </c>
      <c r="B33" s="83" t="s">
        <v>62</v>
      </c>
      <c r="C33" s="112" t="s">
        <v>63</v>
      </c>
      <c r="D33" s="113" t="s">
        <v>64</v>
      </c>
      <c r="E33" s="114" t="s">
        <v>23</v>
      </c>
      <c r="F33" s="114" t="s">
        <v>34</v>
      </c>
      <c r="G33" s="46">
        <v>710850</v>
      </c>
      <c r="H33" s="115" t="s">
        <v>15</v>
      </c>
      <c r="I33" s="116" t="s">
        <v>35</v>
      </c>
    </row>
    <row r="34" spans="1:9" ht="22.8" x14ac:dyDescent="0.25">
      <c r="A34" s="111" t="s">
        <v>57</v>
      </c>
      <c r="B34" s="83" t="s">
        <v>62</v>
      </c>
      <c r="C34" s="112" t="s">
        <v>65</v>
      </c>
      <c r="D34" s="113" t="s">
        <v>66</v>
      </c>
      <c r="E34" s="114" t="s">
        <v>23</v>
      </c>
      <c r="F34" s="114" t="s">
        <v>67</v>
      </c>
      <c r="G34" s="46">
        <v>3201700</v>
      </c>
      <c r="H34" s="115" t="s">
        <v>15</v>
      </c>
      <c r="I34" s="116" t="s">
        <v>35</v>
      </c>
    </row>
    <row r="35" spans="1:9" ht="21" x14ac:dyDescent="0.25">
      <c r="A35" s="117" t="s">
        <v>68</v>
      </c>
      <c r="B35" s="80" t="s">
        <v>69</v>
      </c>
      <c r="C35" s="36"/>
      <c r="D35" s="82" t="s">
        <v>70</v>
      </c>
      <c r="E35" s="51" t="s">
        <v>27</v>
      </c>
      <c r="F35" s="51">
        <v>6111410</v>
      </c>
      <c r="G35" s="52">
        <f>G36</f>
        <v>500000</v>
      </c>
      <c r="H35" s="53" t="s">
        <v>15</v>
      </c>
      <c r="I35" s="118"/>
    </row>
    <row r="36" spans="1:9" ht="45.6" x14ac:dyDescent="0.25">
      <c r="A36" s="119" t="s">
        <v>71</v>
      </c>
      <c r="B36" s="83" t="s">
        <v>72</v>
      </c>
      <c r="C36" s="84" t="s">
        <v>73</v>
      </c>
      <c r="D36" s="85" t="s">
        <v>74</v>
      </c>
      <c r="E36" s="120" t="s">
        <v>27</v>
      </c>
      <c r="F36" s="45">
        <v>6111410</v>
      </c>
      <c r="G36" s="46">
        <v>500000</v>
      </c>
      <c r="H36" s="121" t="s">
        <v>15</v>
      </c>
      <c r="I36" s="122" t="s">
        <v>35</v>
      </c>
    </row>
    <row r="37" spans="1:9" ht="42" x14ac:dyDescent="0.25">
      <c r="A37" s="111" t="s">
        <v>75</v>
      </c>
      <c r="B37" s="88" t="s">
        <v>76</v>
      </c>
      <c r="C37" s="36"/>
      <c r="D37" s="37" t="s">
        <v>77</v>
      </c>
      <c r="E37" s="74" t="s">
        <v>27</v>
      </c>
      <c r="F37" s="45">
        <v>6111410</v>
      </c>
      <c r="G37" s="75">
        <f>G38</f>
        <v>182300</v>
      </c>
      <c r="H37" s="76" t="s">
        <v>15</v>
      </c>
      <c r="I37" s="77"/>
    </row>
    <row r="38" spans="1:9" ht="45.6" x14ac:dyDescent="0.25">
      <c r="A38" s="111" t="s">
        <v>75</v>
      </c>
      <c r="B38" s="83" t="s">
        <v>78</v>
      </c>
      <c r="C38" s="84" t="s">
        <v>79</v>
      </c>
      <c r="D38" s="85" t="s">
        <v>80</v>
      </c>
      <c r="E38" s="45" t="s">
        <v>27</v>
      </c>
      <c r="F38" s="45">
        <v>6111410</v>
      </c>
      <c r="G38" s="123">
        <v>182300</v>
      </c>
      <c r="H38" s="47" t="s">
        <v>15</v>
      </c>
      <c r="I38" s="124" t="s">
        <v>35</v>
      </c>
    </row>
    <row r="39" spans="1:9" ht="21" x14ac:dyDescent="0.25">
      <c r="A39" s="111" t="s">
        <v>57</v>
      </c>
      <c r="B39" s="88" t="s">
        <v>81</v>
      </c>
      <c r="C39" s="35"/>
      <c r="D39" s="37" t="s">
        <v>82</v>
      </c>
      <c r="E39" s="74" t="s">
        <v>27</v>
      </c>
      <c r="F39" s="45">
        <v>6111410</v>
      </c>
      <c r="G39" s="75">
        <f>G40</f>
        <v>573500</v>
      </c>
      <c r="H39" s="76" t="s">
        <v>15</v>
      </c>
      <c r="I39" s="125"/>
    </row>
    <row r="40" spans="1:9" ht="22.8" x14ac:dyDescent="0.25">
      <c r="A40" s="111" t="s">
        <v>57</v>
      </c>
      <c r="B40" s="126" t="s">
        <v>83</v>
      </c>
      <c r="C40" s="78" t="s">
        <v>84</v>
      </c>
      <c r="D40" s="79" t="s">
        <v>85</v>
      </c>
      <c r="E40" s="45" t="s">
        <v>27</v>
      </c>
      <c r="F40" s="45">
        <v>6111410</v>
      </c>
      <c r="G40" s="46">
        <v>573500</v>
      </c>
      <c r="H40" s="47" t="s">
        <v>15</v>
      </c>
      <c r="I40" s="127" t="s">
        <v>35</v>
      </c>
    </row>
    <row r="41" spans="1:9" ht="21" x14ac:dyDescent="0.25">
      <c r="A41" s="111" t="s">
        <v>57</v>
      </c>
      <c r="B41" s="88" t="s">
        <v>86</v>
      </c>
      <c r="C41" s="36"/>
      <c r="D41" s="37" t="s">
        <v>87</v>
      </c>
      <c r="E41" s="74" t="s">
        <v>48</v>
      </c>
      <c r="F41" s="128">
        <v>6111500</v>
      </c>
      <c r="G41" s="90">
        <f>G42</f>
        <v>105600</v>
      </c>
      <c r="H41" s="76" t="s">
        <v>15</v>
      </c>
      <c r="I41" s="77"/>
    </row>
    <row r="42" spans="1:9" ht="22.8" x14ac:dyDescent="0.25">
      <c r="A42" s="111" t="s">
        <v>57</v>
      </c>
      <c r="B42" s="88" t="s">
        <v>86</v>
      </c>
      <c r="C42" s="84" t="s">
        <v>88</v>
      </c>
      <c r="D42" s="85" t="s">
        <v>89</v>
      </c>
      <c r="E42" s="45" t="s">
        <v>48</v>
      </c>
      <c r="F42" s="129">
        <v>6111500</v>
      </c>
      <c r="G42" s="46">
        <v>105600</v>
      </c>
      <c r="H42" s="130" t="s">
        <v>15</v>
      </c>
      <c r="I42" s="131" t="s">
        <v>35</v>
      </c>
    </row>
    <row r="43" spans="1:9" ht="21" x14ac:dyDescent="0.25">
      <c r="A43" s="111" t="s">
        <v>57</v>
      </c>
      <c r="B43" s="80" t="s">
        <v>90</v>
      </c>
      <c r="C43" s="35"/>
      <c r="D43" s="37" t="s">
        <v>91</v>
      </c>
      <c r="E43" s="51" t="s">
        <v>48</v>
      </c>
      <c r="F43" s="128">
        <v>6111500</v>
      </c>
      <c r="G43" s="52">
        <f>G44</f>
        <v>218400</v>
      </c>
      <c r="H43" s="53" t="s">
        <v>15</v>
      </c>
      <c r="I43" s="54"/>
    </row>
    <row r="44" spans="1:9" ht="22.8" x14ac:dyDescent="0.25">
      <c r="A44" s="111" t="s">
        <v>57</v>
      </c>
      <c r="B44" s="80" t="s">
        <v>92</v>
      </c>
      <c r="C44" s="112" t="s">
        <v>93</v>
      </c>
      <c r="D44" s="113" t="s">
        <v>51</v>
      </c>
      <c r="E44" s="120" t="s">
        <v>48</v>
      </c>
      <c r="F44" s="129">
        <v>6111500</v>
      </c>
      <c r="G44" s="123">
        <v>218400</v>
      </c>
      <c r="H44" s="121" t="s">
        <v>15</v>
      </c>
      <c r="I44" s="132" t="s">
        <v>35</v>
      </c>
    </row>
    <row r="45" spans="1:9" ht="21" x14ac:dyDescent="0.25">
      <c r="A45" s="111" t="s">
        <v>57</v>
      </c>
      <c r="B45" s="88" t="s">
        <v>94</v>
      </c>
      <c r="C45" s="36"/>
      <c r="D45" s="37" t="s">
        <v>95</v>
      </c>
      <c r="E45" s="74" t="s">
        <v>48</v>
      </c>
      <c r="F45" s="129">
        <v>6111500</v>
      </c>
      <c r="G45" s="90">
        <f>SUM(G46:G46)</f>
        <v>1702600</v>
      </c>
      <c r="H45" s="76" t="s">
        <v>15</v>
      </c>
      <c r="I45" s="133"/>
    </row>
    <row r="46" spans="1:9" ht="22.8" x14ac:dyDescent="0.6">
      <c r="A46" s="111" t="s">
        <v>57</v>
      </c>
      <c r="B46" s="80" t="s">
        <v>96</v>
      </c>
      <c r="C46" s="84" t="s">
        <v>97</v>
      </c>
      <c r="D46" s="85" t="s">
        <v>98</v>
      </c>
      <c r="E46" s="45" t="s">
        <v>48</v>
      </c>
      <c r="F46" s="128">
        <v>6111500</v>
      </c>
      <c r="G46" s="134">
        <v>1702600</v>
      </c>
      <c r="H46" s="47" t="s">
        <v>15</v>
      </c>
      <c r="I46" s="48" t="s">
        <v>35</v>
      </c>
    </row>
    <row r="47" spans="1:9" ht="21" x14ac:dyDescent="0.25">
      <c r="A47" s="111" t="s">
        <v>57</v>
      </c>
      <c r="B47" s="80" t="s">
        <v>99</v>
      </c>
      <c r="C47" s="135"/>
      <c r="D47" s="136" t="s">
        <v>53</v>
      </c>
      <c r="E47" s="137" t="s">
        <v>48</v>
      </c>
      <c r="F47" s="129">
        <v>6111500</v>
      </c>
      <c r="G47" s="138">
        <f>SUM(G48:G48)</f>
        <v>829800</v>
      </c>
      <c r="H47" s="53" t="s">
        <v>15</v>
      </c>
      <c r="I47" s="54"/>
    </row>
    <row r="48" spans="1:9" ht="22.8" x14ac:dyDescent="0.25">
      <c r="A48" s="139" t="s">
        <v>57</v>
      </c>
      <c r="B48" s="140" t="s">
        <v>99</v>
      </c>
      <c r="C48" s="93" t="s">
        <v>100</v>
      </c>
      <c r="D48" s="94" t="s">
        <v>56</v>
      </c>
      <c r="E48" s="141" t="s">
        <v>48</v>
      </c>
      <c r="F48" s="142">
        <v>6111500</v>
      </c>
      <c r="G48" s="143">
        <v>829800</v>
      </c>
      <c r="H48" s="144" t="s">
        <v>15</v>
      </c>
      <c r="I48" s="145" t="s">
        <v>35</v>
      </c>
    </row>
    <row r="49" spans="1:9" ht="21" x14ac:dyDescent="0.25">
      <c r="A49" s="98" t="s">
        <v>101</v>
      </c>
      <c r="B49" s="99" t="s">
        <v>102</v>
      </c>
      <c r="C49" s="99"/>
      <c r="D49" s="100" t="s">
        <v>59</v>
      </c>
      <c r="E49" s="101"/>
      <c r="F49" s="101"/>
      <c r="G49" s="102"/>
      <c r="H49" s="103"/>
      <c r="I49" s="146"/>
    </row>
    <row r="50" spans="1:9" ht="21" x14ac:dyDescent="0.25">
      <c r="A50" s="27"/>
      <c r="B50" s="34"/>
      <c r="C50" s="147"/>
      <c r="D50" s="28" t="s">
        <v>103</v>
      </c>
      <c r="E50" s="29"/>
      <c r="F50" s="29"/>
      <c r="G50" s="30"/>
      <c r="H50" s="31"/>
      <c r="I50" s="148"/>
    </row>
    <row r="51" spans="1:9" ht="21" x14ac:dyDescent="0.25">
      <c r="A51" s="27"/>
      <c r="B51" s="34"/>
      <c r="C51" s="147"/>
      <c r="D51" s="28" t="s">
        <v>104</v>
      </c>
      <c r="E51" s="29"/>
      <c r="F51" s="29"/>
      <c r="G51" s="30">
        <f>G52+G54+G56+G58</f>
        <v>3456500</v>
      </c>
      <c r="H51" s="31" t="s">
        <v>15</v>
      </c>
      <c r="I51" s="148"/>
    </row>
    <row r="52" spans="1:9" ht="42" x14ac:dyDescent="0.25">
      <c r="A52" s="149" t="s">
        <v>101</v>
      </c>
      <c r="B52" s="150" t="s">
        <v>105</v>
      </c>
      <c r="C52" s="151"/>
      <c r="D52" s="37" t="s">
        <v>106</v>
      </c>
      <c r="E52" s="152" t="s">
        <v>48</v>
      </c>
      <c r="F52" s="74">
        <v>6111500</v>
      </c>
      <c r="G52" s="75">
        <f>G53</f>
        <v>150000</v>
      </c>
      <c r="H52" s="153" t="s">
        <v>15</v>
      </c>
      <c r="I52" s="154"/>
    </row>
    <row r="53" spans="1:9" ht="45.6" x14ac:dyDescent="0.25">
      <c r="A53" s="155" t="s">
        <v>101</v>
      </c>
      <c r="B53" s="156" t="s">
        <v>105</v>
      </c>
      <c r="C53" s="78" t="s">
        <v>107</v>
      </c>
      <c r="D53" s="79" t="s">
        <v>108</v>
      </c>
      <c r="E53" s="45" t="s">
        <v>48</v>
      </c>
      <c r="F53" s="45">
        <v>6111500</v>
      </c>
      <c r="G53" s="46">
        <v>150000</v>
      </c>
      <c r="H53" s="47" t="s">
        <v>15</v>
      </c>
      <c r="I53" s="48" t="s">
        <v>35</v>
      </c>
    </row>
    <row r="54" spans="1:9" ht="42" x14ac:dyDescent="0.25">
      <c r="A54" s="155" t="s">
        <v>101</v>
      </c>
      <c r="B54" s="156" t="s">
        <v>109</v>
      </c>
      <c r="C54" s="157"/>
      <c r="D54" s="158" t="s">
        <v>110</v>
      </c>
      <c r="E54" s="152" t="s">
        <v>48</v>
      </c>
      <c r="F54" s="45">
        <v>6111500</v>
      </c>
      <c r="G54" s="75">
        <f>SUM(G55:G55)</f>
        <v>1150000</v>
      </c>
      <c r="H54" s="130" t="s">
        <v>15</v>
      </c>
      <c r="I54" s="159"/>
    </row>
    <row r="55" spans="1:9" ht="45.6" x14ac:dyDescent="0.25">
      <c r="A55" s="155" t="s">
        <v>101</v>
      </c>
      <c r="B55" s="156" t="s">
        <v>109</v>
      </c>
      <c r="C55" s="78" t="s">
        <v>111</v>
      </c>
      <c r="D55" s="79" t="s">
        <v>112</v>
      </c>
      <c r="E55" s="128" t="s">
        <v>48</v>
      </c>
      <c r="F55" s="45">
        <v>6111500</v>
      </c>
      <c r="G55" s="46">
        <f>1500000-350000</f>
        <v>1150000</v>
      </c>
      <c r="H55" s="47" t="s">
        <v>15</v>
      </c>
      <c r="I55" s="160" t="s">
        <v>35</v>
      </c>
    </row>
    <row r="56" spans="1:9" ht="21" x14ac:dyDescent="0.25">
      <c r="A56" s="155" t="s">
        <v>101</v>
      </c>
      <c r="B56" s="156" t="s">
        <v>113</v>
      </c>
      <c r="C56" s="161"/>
      <c r="D56" s="82" t="s">
        <v>114</v>
      </c>
      <c r="E56" s="152" t="s">
        <v>48</v>
      </c>
      <c r="F56" s="45">
        <v>6111500</v>
      </c>
      <c r="G56" s="75">
        <f>G57</f>
        <v>1980000</v>
      </c>
      <c r="H56" s="130" t="s">
        <v>15</v>
      </c>
      <c r="I56" s="159"/>
    </row>
    <row r="57" spans="1:9" ht="22.8" x14ac:dyDescent="0.25">
      <c r="A57" s="155" t="s">
        <v>101</v>
      </c>
      <c r="B57" s="156" t="s">
        <v>113</v>
      </c>
      <c r="C57" s="78" t="s">
        <v>115</v>
      </c>
      <c r="D57" s="79" t="s">
        <v>116</v>
      </c>
      <c r="E57" s="128"/>
      <c r="F57" s="45"/>
      <c r="G57" s="46">
        <v>1980000</v>
      </c>
      <c r="H57" s="130" t="s">
        <v>15</v>
      </c>
      <c r="I57" s="160" t="s">
        <v>35</v>
      </c>
    </row>
    <row r="58" spans="1:9" ht="22.5" customHeight="1" x14ac:dyDescent="0.25">
      <c r="A58" s="155" t="s">
        <v>101</v>
      </c>
      <c r="B58" s="156" t="s">
        <v>117</v>
      </c>
      <c r="C58" s="162"/>
      <c r="D58" s="163" t="s">
        <v>118</v>
      </c>
      <c r="E58" s="120" t="s">
        <v>48</v>
      </c>
      <c r="F58" s="45">
        <v>6111500</v>
      </c>
      <c r="G58" s="52">
        <f>SUM(G59:G59)</f>
        <v>176500</v>
      </c>
      <c r="H58" s="121" t="s">
        <v>15</v>
      </c>
      <c r="I58" s="164"/>
    </row>
    <row r="59" spans="1:9" ht="22.8" x14ac:dyDescent="0.25">
      <c r="A59" s="165" t="s">
        <v>101</v>
      </c>
      <c r="B59" s="166" t="s">
        <v>117</v>
      </c>
      <c r="C59" s="167" t="s">
        <v>119</v>
      </c>
      <c r="D59" s="168" t="s">
        <v>120</v>
      </c>
      <c r="E59" s="169" t="s">
        <v>48</v>
      </c>
      <c r="F59" s="62">
        <v>6111500</v>
      </c>
      <c r="G59" s="170">
        <v>176500</v>
      </c>
      <c r="H59" s="144" t="s">
        <v>15</v>
      </c>
      <c r="I59" s="171" t="s">
        <v>35</v>
      </c>
    </row>
    <row r="60" spans="1:9" ht="21" x14ac:dyDescent="0.25">
      <c r="A60" s="172" t="s">
        <v>121</v>
      </c>
      <c r="B60" s="172"/>
      <c r="C60" s="172"/>
      <c r="D60" s="173"/>
      <c r="E60" s="174"/>
      <c r="F60" s="174"/>
      <c r="G60" s="175"/>
      <c r="H60" s="176"/>
      <c r="I60" s="177"/>
    </row>
    <row r="61" spans="1:9" ht="22.8" x14ac:dyDescent="0.25">
      <c r="A61" s="178">
        <v>6111110</v>
      </c>
      <c r="B61" s="179" t="s">
        <v>122</v>
      </c>
      <c r="C61" s="179"/>
      <c r="D61" s="180" t="s">
        <v>123</v>
      </c>
      <c r="E61" s="181" t="s">
        <v>124</v>
      </c>
      <c r="F61" s="181"/>
      <c r="G61" s="182">
        <f>G9+G18+G31+G51</f>
        <v>327059700</v>
      </c>
      <c r="H61" s="182"/>
      <c r="I61" s="183" t="s">
        <v>15</v>
      </c>
    </row>
    <row r="62" spans="1:9" ht="23.25" customHeight="1" x14ac:dyDescent="0.25">
      <c r="A62" s="178">
        <v>6111120</v>
      </c>
      <c r="B62" s="184" t="s">
        <v>125</v>
      </c>
      <c r="C62" s="180"/>
      <c r="D62" s="180" t="s">
        <v>126</v>
      </c>
      <c r="E62" s="185"/>
      <c r="F62" s="185"/>
      <c r="G62" s="186"/>
      <c r="H62" s="187"/>
      <c r="I62" s="188"/>
    </row>
    <row r="63" spans="1:9" ht="19.5" customHeight="1" x14ac:dyDescent="0.25">
      <c r="A63" s="178">
        <v>6111130</v>
      </c>
      <c r="B63" s="184" t="s">
        <v>127</v>
      </c>
      <c r="C63" s="180"/>
      <c r="D63" s="180" t="s">
        <v>128</v>
      </c>
      <c r="E63" s="185"/>
      <c r="F63" s="185"/>
      <c r="G63" s="186"/>
      <c r="H63" s="187"/>
      <c r="I63" s="188"/>
    </row>
    <row r="64" spans="1:9" ht="24" customHeight="1" x14ac:dyDescent="0.25">
      <c r="A64" s="178">
        <v>6111140</v>
      </c>
      <c r="B64" s="179" t="s">
        <v>129</v>
      </c>
      <c r="C64" s="179"/>
      <c r="D64" s="180" t="s">
        <v>130</v>
      </c>
      <c r="E64" s="185"/>
      <c r="F64" s="185"/>
      <c r="G64" s="186"/>
      <c r="H64" s="187"/>
      <c r="I64" s="173"/>
    </row>
    <row r="65" spans="1:9" ht="21" x14ac:dyDescent="0.25">
      <c r="A65" s="178">
        <v>6111150</v>
      </c>
      <c r="B65" s="179" t="s">
        <v>131</v>
      </c>
      <c r="C65" s="179"/>
      <c r="D65" s="184" t="s">
        <v>132</v>
      </c>
      <c r="E65" s="185"/>
      <c r="F65" s="185"/>
      <c r="G65" s="186"/>
      <c r="H65" s="187"/>
      <c r="I65" s="173"/>
    </row>
    <row r="66" spans="1:9" ht="21" x14ac:dyDescent="0.6">
      <c r="G66" s="191"/>
    </row>
    <row r="67" spans="1:9" ht="21" x14ac:dyDescent="0.6">
      <c r="G67" s="192"/>
    </row>
  </sheetData>
  <mergeCells count="15">
    <mergeCell ref="A60:C60"/>
    <mergeCell ref="B61:C61"/>
    <mergeCell ref="E61:F61"/>
    <mergeCell ref="G61:H61"/>
    <mergeCell ref="B64:C64"/>
    <mergeCell ref="B65:C65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Header>&amp;R&amp;"TH SarabunPSK,ตัวหนา"&amp;16เอกสารหมายเลข 1</oddHeader>
    <oddFooter>&amp;R&amp;"TH SarabunPSK,ตัวหนา"&amp;16เอกสารแนบบันทึกข้อความ กองนโยบายและแผน ที่ ศธ ๐๕๔๒.๐๑/ว ๔๘๒ ลงวันที่ ๒๘ พฤศจิกายน ๒๕๖๐</oddFooter>
  </headerFooter>
  <rowBreaks count="2" manualBreakCount="2">
    <brk id="28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งบกลาง</vt:lpstr>
      <vt:lpstr>งบกลาง!Print_Titles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2018-01-17T08:34:27Z</dcterms:created>
  <dcterms:modified xsi:type="dcterms:W3CDTF">2018-01-17T08:34:40Z</dcterms:modified>
</cp:coreProperties>
</file>