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9765" windowHeight="9360"/>
  </bookViews>
  <sheets>
    <sheet name="report" sheetId="1" r:id="rId1"/>
  </sheets>
  <definedNames>
    <definedName name="_xlnm.Print_Area" localSheetId="0">report!$A$1:$P$29</definedName>
  </definedNames>
  <calcPr calcId="152511"/>
</workbook>
</file>

<file path=xl/calcChain.xml><?xml version="1.0" encoding="utf-8"?>
<calcChain xmlns="http://schemas.openxmlformats.org/spreadsheetml/2006/main">
  <c r="P4" i="1" l="1"/>
  <c r="P3" i="1" l="1"/>
  <c r="P29" i="1" s="1"/>
  <c r="P26" i="1"/>
  <c r="P23" i="1"/>
  <c r="P21" i="1"/>
  <c r="P15" i="1"/>
  <c r="P9" i="1"/>
  <c r="P7" i="1"/>
  <c r="P6" i="1"/>
  <c r="P8" i="1"/>
  <c r="P10" i="1"/>
  <c r="P11" i="1"/>
  <c r="P12" i="1"/>
  <c r="P13" i="1"/>
  <c r="P14" i="1"/>
  <c r="P16" i="1"/>
  <c r="P17" i="1"/>
  <c r="P18" i="1"/>
  <c r="P19" i="1"/>
  <c r="P20" i="1"/>
  <c r="P22" i="1"/>
  <c r="P24" i="1"/>
  <c r="P25" i="1"/>
  <c r="P27" i="1"/>
  <c r="P28" i="1"/>
  <c r="P5" i="1"/>
</calcChain>
</file>

<file path=xl/sharedStrings.xml><?xml version="1.0" encoding="utf-8"?>
<sst xmlns="http://schemas.openxmlformats.org/spreadsheetml/2006/main" count="122" uniqueCount="65">
  <si>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</si>
  <si>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</si>
  <si>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</si>
  <si>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</si>
  <si>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</si>
  <si>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</si>
  <si>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</si>
  <si>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</si>
  <si>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</si>
  <si>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</si>
  <si>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</si>
  <si>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</si>
  <si>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</si>
  <si>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</si>
  <si>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</si>
  <si>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</si>
  <si>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</si>
  <si>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ปรียา  ไกรยะฝ่าย</t>
  </si>
  <si>
    <t>คนงาน</t>
  </si>
  <si>
    <t>อัตราเดิม</t>
  </si>
  <si>
    <t>CW 208</t>
  </si>
  <si>
    <t>เดือน</t>
  </si>
  <si>
    <t>งบบัณฑิตวิทยาลัย</t>
  </si>
  <si>
    <t>มัธยมศึกษาปีที่ 6 (ม.6)</t>
  </si>
  <si>
    <t>    2 นาง นาถลดา  แสนภูวา</t>
  </si>
  <si>
    <t>CW209</t>
  </si>
  <si>
    <t>ประถมศึกษาปีที่ 6</t>
  </si>
  <si>
    <r>
      <t>  </t>
    </r>
    <r>
      <rPr>
        <b/>
        <sz val="14"/>
        <color theme="1"/>
        <rFont val="TH SarabunPSK"/>
        <family val="2"/>
      </rPr>
      <t>งานบริการการศึกษา</t>
    </r>
  </si>
  <si>
    <t>    1 นาย ธีรเวทย์  เพียรธัญญกรณ์</t>
  </si>
  <si>
    <t>นักวิชาการศึกษา</t>
  </si>
  <si>
    <t>CW 199</t>
  </si>
  <si>
    <t>ปริญญาตรี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</si>
  <si>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</t>
    </r>
  </si>
  <si>
    <t>    1 ดร. วีระวัฒน์  ดวงใจ</t>
  </si>
  <si>
    <t>อาจารย์พิเศษ</t>
  </si>
  <si>
    <t>ปริญญาเอก</t>
  </si>
  <si>
    <t>    2 ผศ.ดร. สวัสดิ์  โพธิวัฒน์ (1)</t>
  </si>
  <si>
    <t>    3 นางสาว วนิดา  จันทร์หอม</t>
  </si>
  <si>
    <t>CW263</t>
  </si>
  <si>
    <r>
      <t>  </t>
    </r>
    <r>
      <rPr>
        <b/>
        <sz val="14"/>
        <color theme="1"/>
        <rFont val="TH SarabunPSK"/>
        <family val="2"/>
      </rPr>
      <t>สาขาวิชายุทธศาสตร์การพัฒนา</t>
    </r>
  </si>
  <si>
    <t>    1 สุเทพ  การุณย์สัญจกร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</si>
  <si>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สาขาวิชาการบริหารการศึกษาและภาวะผู้นำ</t>
    </r>
  </si>
  <si>
    <t>    1 รศ.ดร. ปรีชา  คัมภีร์ปกรณ์</t>
  </si>
  <si>
    <t>    2 ผศ.ดร. วัฒนา  สุวรรณไตรย์ (1)</t>
  </si>
  <si>
    <t>ผู้ช่วยศาสตราจารย์</t>
  </si>
  <si>
    <t>    3 นาย ละม้าย  กิตติพร</t>
  </si>
  <si>
    <t>อาจารย์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</si>
  <si>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</t>
    </r>
  </si>
  <si>
    <t>    1 นาย ทนงศักดิ์  คุ้มไข่น้ำ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</si>
  <si>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</si>
  <si>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คำภูษา</t>
  </si>
  <si>
    <t>เจ้าหน้าที่บริหารงานทั่วไป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</si>
  <si>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</si>
  <si>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</si>
  <si>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นาง เบญจวรรณ  รอดแก้ว</t>
  </si>
  <si>
    <t>ปริญญาโท</t>
  </si>
  <si>
    <t>    2 นางสาว ศุกลภัทร  จันทยา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</si>
  <si>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</si>
  <si>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สาขาวิชาวิทยาการสารสนเทศและเทคโนโลยี</t>
    </r>
  </si>
  <si>
    <t>    1 นาย วิชญวัชญ์  เชาวนีรนาท</t>
  </si>
  <si>
    <t>    2 นางสาว ผ่องมณี  ซีแก้ว</t>
  </si>
  <si>
    <t>CW 306</t>
  </si>
  <si>
    <t>รวมทั้งสิ้น 16 คน</t>
  </si>
  <si>
    <t>ค่าครองชีพ</t>
  </si>
  <si>
    <t>รายงานเงินรายได้บุคลากร รายเดือนบัณฑิตวิทยาลัย ประจำปีงบประมาณ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</si>
</sst>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8" fillId="33" borderId="0" xfId="0" applyFont="1" applyFill="1"/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4" borderId="0" xfId="0" applyFont="1" applyFill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4" fontId="18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4" fontId="18" fillId="33" borderId="11" xfId="0" applyNumberFormat="1" applyFont="1" applyFill="1" applyBorder="1" applyAlignment="1">
      <alignment horizontal="right" wrapText="1"/>
    </xf>
    <xf numFmtId="4" fontId="18" fillId="34" borderId="11" xfId="0" applyNumberFormat="1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right" wrapText="1"/>
    </xf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right" wrapText="1"/>
    </xf>
    <xf numFmtId="4" fontId="19" fillId="36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right" wrapText="1"/>
    </xf>
    <xf numFmtId="4" fontId="19" fillId="36" borderId="11" xfId="0" applyNumberFormat="1" applyFont="1" applyFill="1" applyBorder="1" applyAlignment="1">
      <alignment horizontal="right" wrapText="1"/>
    </xf>
    <xf numFmtId="4" fontId="20" fillId="36" borderId="10" xfId="0" applyNumberFormat="1" applyFont="1" applyFill="1" applyBorder="1" applyAlignment="1">
      <alignment horizontal="right" wrapText="1"/>
    </xf>
    <xf numFmtId="0" fontId="20" fillId="36" borderId="10" xfId="0" applyFont="1" applyFill="1" applyBorder="1" applyAlignment="1">
      <alignment horizontal="right" wrapText="1"/>
    </xf>
    <xf numFmtId="4" fontId="20" fillId="36" borderId="11" xfId="0" applyNumberFormat="1" applyFont="1" applyFill="1" applyBorder="1" applyAlignment="1">
      <alignment horizontal="right" wrapText="1"/>
    </xf>
    <xf numFmtId="0" fontId="20" fillId="36" borderId="11" xfId="0" applyFont="1" applyFill="1" applyBorder="1" applyAlignment="1">
      <alignment horizontal="right" wrapText="1"/>
    </xf>
    <xf numFmtId="0" fontId="19" fillId="37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right" wrapText="1"/>
    </xf>
    <xf numFmtId="4" fontId="19" fillId="37" borderId="10" xfId="0" applyNumberFormat="1" applyFont="1" applyFill="1" applyBorder="1" applyAlignment="1">
      <alignment horizontal="right" wrapText="1"/>
    </xf>
    <xf numFmtId="0" fontId="19" fillId="37" borderId="10" xfId="0" applyFont="1" applyFill="1" applyBorder="1" applyAlignment="1">
      <alignment horizontal="right" wrapText="1"/>
    </xf>
    <xf numFmtId="4" fontId="19" fillId="37" borderId="11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36" borderId="11" xfId="0" applyFont="1" applyFill="1" applyBorder="1" applyAlignment="1">
      <alignment wrapText="1"/>
    </xf>
    <xf numFmtId="0" fontId="18" fillId="36" borderId="13" xfId="0" applyFont="1" applyFill="1" applyBorder="1" applyAlignment="1">
      <alignment wrapText="1"/>
    </xf>
    <xf numFmtId="0" fontId="19" fillId="35" borderId="14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wrapText="1"/>
    </xf>
    <xf numFmtId="0" fontId="19" fillId="36" borderId="12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view="pageBreakPreview" topLeftCell="A4" zoomScaleNormal="100" zoomScaleSheetLayoutView="100" workbookViewId="0">
      <selection activeCell="F32" sqref="F32"/>
    </sheetView>
  </sheetViews>
  <sheetFormatPr defaultColWidth="9" defaultRowHeight="18.75" x14ac:dyDescent="0.3"/>
  <cols>
    <col min="1" max="1" width="23.875" style="1" bestFit="1" customWidth="1"/>
    <col min="2" max="2" width="17" style="1" customWidth="1"/>
    <col min="3" max="3" width="9.25" style="1" bestFit="1" customWidth="1"/>
    <col min="4" max="4" width="8.375" style="1" bestFit="1" customWidth="1"/>
    <col min="5" max="5" width="6" style="1" customWidth="1"/>
    <col min="6" max="6" width="12" style="1" bestFit="1" customWidth="1"/>
    <col min="7" max="7" width="14.125" style="35" customWidth="1"/>
    <col min="8" max="8" width="9.875" style="1" bestFit="1" customWidth="1"/>
    <col min="9" max="9" width="8.25" style="1" bestFit="1" customWidth="1"/>
    <col min="10" max="10" width="10.75" style="1" bestFit="1" customWidth="1"/>
    <col min="11" max="11" width="5.625" style="1" hidden="1" customWidth="1"/>
    <col min="12" max="12" width="9.875" style="1" bestFit="1" customWidth="1"/>
    <col min="13" max="13" width="8.875" style="1" bestFit="1" customWidth="1"/>
    <col min="14" max="14" width="11.625" style="1" bestFit="1" customWidth="1"/>
    <col min="15" max="15" width="9.25" style="1" customWidth="1"/>
    <col min="16" max="16" width="9.375" style="1" customWidth="1"/>
    <col min="17" max="16384" width="9" style="1"/>
  </cols>
  <sheetData>
    <row r="1" spans="1:16" ht="18.75" customHeight="1" x14ac:dyDescent="0.3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5" customFormat="1" ht="37.5" x14ac:dyDescent="0.2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  <c r="O2" s="44" t="s">
        <v>14</v>
      </c>
      <c r="P2" s="44" t="s">
        <v>63</v>
      </c>
    </row>
    <row r="3" spans="1:16" ht="18.75" customHeight="1" x14ac:dyDescent="0.3">
      <c r="A3" s="40" t="s">
        <v>15</v>
      </c>
      <c r="B3" s="41"/>
      <c r="C3" s="41"/>
      <c r="D3" s="42"/>
      <c r="E3" s="16"/>
      <c r="F3" s="17"/>
      <c r="G3" s="31"/>
      <c r="H3" s="18">
        <v>209730</v>
      </c>
      <c r="I3" s="18">
        <v>4570</v>
      </c>
      <c r="J3" s="18">
        <v>214300</v>
      </c>
      <c r="K3" s="19">
        <v>0</v>
      </c>
      <c r="L3" s="18">
        <v>214300</v>
      </c>
      <c r="M3" s="18">
        <v>4767</v>
      </c>
      <c r="N3" s="18">
        <v>2571600</v>
      </c>
      <c r="O3" s="20">
        <v>57204</v>
      </c>
      <c r="P3" s="20">
        <f>P4+P7+P9+P13+P15+P19+P23+P26</f>
        <v>11250</v>
      </c>
    </row>
    <row r="4" spans="1:16" ht="18.75" customHeight="1" x14ac:dyDescent="0.3">
      <c r="A4" s="36" t="s">
        <v>16</v>
      </c>
      <c r="B4" s="37"/>
      <c r="C4" s="16"/>
      <c r="D4" s="16"/>
      <c r="E4" s="16"/>
      <c r="F4" s="17"/>
      <c r="G4" s="31"/>
      <c r="H4" s="21">
        <v>17950</v>
      </c>
      <c r="I4" s="22">
        <v>910</v>
      </c>
      <c r="J4" s="21">
        <v>18860</v>
      </c>
      <c r="K4" s="22">
        <v>0</v>
      </c>
      <c r="L4" s="21">
        <v>18860</v>
      </c>
      <c r="M4" s="22">
        <v>943</v>
      </c>
      <c r="N4" s="21">
        <v>226320</v>
      </c>
      <c r="O4" s="23">
        <v>11316</v>
      </c>
      <c r="P4" s="23">
        <f>SUM(P5:P6)</f>
        <v>2365</v>
      </c>
    </row>
    <row r="5" spans="1:16" s="2" customFormat="1" x14ac:dyDescent="0.3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4" t="s">
        <v>22</v>
      </c>
      <c r="G5" s="32" t="s">
        <v>23</v>
      </c>
      <c r="H5" s="5">
        <v>11820</v>
      </c>
      <c r="I5" s="6">
        <v>600</v>
      </c>
      <c r="J5" s="5">
        <v>12420</v>
      </c>
      <c r="K5" s="6">
        <v>0</v>
      </c>
      <c r="L5" s="5">
        <v>12420</v>
      </c>
      <c r="M5" s="6">
        <v>621</v>
      </c>
      <c r="N5" s="5">
        <v>149040</v>
      </c>
      <c r="O5" s="12">
        <v>7452</v>
      </c>
      <c r="P5" s="12">
        <f>IF(G5="ปริญญาตรี",IF(J5&gt;15000,0,IF(15000-J5&gt;1500,1500,15000-J5)),IF(J5&gt;15000,0,IF(13285-J5&gt;1500,1500,13285-J5)))</f>
        <v>865</v>
      </c>
    </row>
    <row r="6" spans="1:16" s="7" customFormat="1" x14ac:dyDescent="0.3">
      <c r="A6" s="8" t="s">
        <v>24</v>
      </c>
      <c r="B6" s="8" t="s">
        <v>18</v>
      </c>
      <c r="C6" s="8" t="s">
        <v>19</v>
      </c>
      <c r="D6" s="8" t="s">
        <v>25</v>
      </c>
      <c r="E6" s="8" t="s">
        <v>21</v>
      </c>
      <c r="F6" s="9" t="s">
        <v>22</v>
      </c>
      <c r="G6" s="33" t="s">
        <v>26</v>
      </c>
      <c r="H6" s="10">
        <v>6130</v>
      </c>
      <c r="I6" s="11">
        <v>310</v>
      </c>
      <c r="J6" s="10">
        <v>6440</v>
      </c>
      <c r="K6" s="11">
        <v>0</v>
      </c>
      <c r="L6" s="10">
        <v>6440</v>
      </c>
      <c r="M6" s="11">
        <v>322</v>
      </c>
      <c r="N6" s="10">
        <v>77280</v>
      </c>
      <c r="O6" s="13">
        <v>3864</v>
      </c>
      <c r="P6" s="13">
        <f t="shared" ref="P6:P28" si="0">IF(G6="ปริญญาตรี",IF(J6&gt;15000,0,IF(15000-J6&gt;1500,1500,15000-J6)),IF(J6&gt;15000,0,IF(13285-J6&gt;1500,1500,13285-J6)))</f>
        <v>1500</v>
      </c>
    </row>
    <row r="7" spans="1:16" ht="18.75" customHeight="1" x14ac:dyDescent="0.3">
      <c r="A7" s="36" t="s">
        <v>27</v>
      </c>
      <c r="B7" s="37"/>
      <c r="C7" s="16"/>
      <c r="D7" s="16"/>
      <c r="E7" s="16"/>
      <c r="F7" s="17"/>
      <c r="G7" s="31"/>
      <c r="H7" s="21">
        <v>14880</v>
      </c>
      <c r="I7" s="22">
        <v>750</v>
      </c>
      <c r="J7" s="21">
        <v>15630</v>
      </c>
      <c r="K7" s="22">
        <v>0</v>
      </c>
      <c r="L7" s="21">
        <v>15630</v>
      </c>
      <c r="M7" s="22">
        <v>782</v>
      </c>
      <c r="N7" s="21">
        <v>187560</v>
      </c>
      <c r="O7" s="23">
        <v>9384</v>
      </c>
      <c r="P7" s="23">
        <f>SUM(P8)</f>
        <v>0</v>
      </c>
    </row>
    <row r="8" spans="1:16" s="2" customFormat="1" x14ac:dyDescent="0.3">
      <c r="A8" s="3" t="s">
        <v>28</v>
      </c>
      <c r="B8" s="3" t="s">
        <v>29</v>
      </c>
      <c r="C8" s="3" t="s">
        <v>19</v>
      </c>
      <c r="D8" s="3" t="s">
        <v>30</v>
      </c>
      <c r="E8" s="3" t="s">
        <v>21</v>
      </c>
      <c r="F8" s="4" t="s">
        <v>22</v>
      </c>
      <c r="G8" s="32" t="s">
        <v>31</v>
      </c>
      <c r="H8" s="5">
        <v>14880</v>
      </c>
      <c r="I8" s="6">
        <v>750</v>
      </c>
      <c r="J8" s="5">
        <v>15630</v>
      </c>
      <c r="K8" s="6">
        <v>0</v>
      </c>
      <c r="L8" s="5">
        <v>15630</v>
      </c>
      <c r="M8" s="6">
        <v>782</v>
      </c>
      <c r="N8" s="5">
        <v>187560</v>
      </c>
      <c r="O8" s="12">
        <v>9384</v>
      </c>
      <c r="P8" s="12">
        <f t="shared" si="0"/>
        <v>0</v>
      </c>
    </row>
    <row r="9" spans="1:16" ht="18.75" customHeight="1" x14ac:dyDescent="0.3">
      <c r="A9" s="36" t="s">
        <v>32</v>
      </c>
      <c r="B9" s="37"/>
      <c r="C9" s="16"/>
      <c r="D9" s="16"/>
      <c r="E9" s="16"/>
      <c r="F9" s="17"/>
      <c r="G9" s="31"/>
      <c r="H9" s="21">
        <v>47560</v>
      </c>
      <c r="I9" s="22">
        <v>730</v>
      </c>
      <c r="J9" s="21">
        <v>48290</v>
      </c>
      <c r="K9" s="22">
        <v>0</v>
      </c>
      <c r="L9" s="21">
        <v>48290</v>
      </c>
      <c r="M9" s="22">
        <v>765</v>
      </c>
      <c r="N9" s="21">
        <v>579480</v>
      </c>
      <c r="O9" s="23">
        <v>9180</v>
      </c>
      <c r="P9" s="23">
        <f>SUM(P10:P12)</f>
        <v>1500</v>
      </c>
    </row>
    <row r="10" spans="1:16" s="7" customFormat="1" x14ac:dyDescent="0.3">
      <c r="A10" s="8" t="s">
        <v>33</v>
      </c>
      <c r="B10" s="8" t="s">
        <v>34</v>
      </c>
      <c r="C10" s="8" t="s">
        <v>19</v>
      </c>
      <c r="D10" s="8"/>
      <c r="E10" s="8"/>
      <c r="F10" s="9" t="s">
        <v>22</v>
      </c>
      <c r="G10" s="33" t="s">
        <v>35</v>
      </c>
      <c r="H10" s="10">
        <v>8000</v>
      </c>
      <c r="I10" s="11">
        <v>0</v>
      </c>
      <c r="J10" s="10">
        <v>8000</v>
      </c>
      <c r="K10" s="11">
        <v>0</v>
      </c>
      <c r="L10" s="10">
        <v>8000</v>
      </c>
      <c r="M10" s="11">
        <v>0</v>
      </c>
      <c r="N10" s="10">
        <v>96000</v>
      </c>
      <c r="O10" s="14">
        <v>0</v>
      </c>
      <c r="P10" s="14">
        <f t="shared" si="0"/>
        <v>1500</v>
      </c>
    </row>
    <row r="11" spans="1:16" s="2" customFormat="1" x14ac:dyDescent="0.3">
      <c r="A11" s="3" t="s">
        <v>36</v>
      </c>
      <c r="B11" s="3" t="s">
        <v>34</v>
      </c>
      <c r="C11" s="3" t="s">
        <v>19</v>
      </c>
      <c r="D11" s="3"/>
      <c r="E11" s="3"/>
      <c r="F11" s="4" t="s">
        <v>22</v>
      </c>
      <c r="G11" s="32" t="s">
        <v>35</v>
      </c>
      <c r="H11" s="5">
        <v>25000</v>
      </c>
      <c r="I11" s="6">
        <v>0</v>
      </c>
      <c r="J11" s="5">
        <v>25000</v>
      </c>
      <c r="K11" s="6">
        <v>0</v>
      </c>
      <c r="L11" s="5">
        <v>25000</v>
      </c>
      <c r="M11" s="6">
        <v>0</v>
      </c>
      <c r="N11" s="5">
        <v>300000</v>
      </c>
      <c r="O11" s="15">
        <v>0</v>
      </c>
      <c r="P11" s="15">
        <f t="shared" si="0"/>
        <v>0</v>
      </c>
    </row>
    <row r="12" spans="1:16" s="7" customFormat="1" x14ac:dyDescent="0.3">
      <c r="A12" s="8" t="s">
        <v>37</v>
      </c>
      <c r="B12" s="8" t="s">
        <v>29</v>
      </c>
      <c r="C12" s="8" t="s">
        <v>19</v>
      </c>
      <c r="D12" s="8" t="s">
        <v>38</v>
      </c>
      <c r="E12" s="8" t="s">
        <v>21</v>
      </c>
      <c r="F12" s="9" t="s">
        <v>22</v>
      </c>
      <c r="G12" s="33" t="s">
        <v>31</v>
      </c>
      <c r="H12" s="10">
        <v>14560</v>
      </c>
      <c r="I12" s="11">
        <v>730</v>
      </c>
      <c r="J12" s="10">
        <v>15290</v>
      </c>
      <c r="K12" s="11">
        <v>0</v>
      </c>
      <c r="L12" s="10">
        <v>15290</v>
      </c>
      <c r="M12" s="11">
        <v>765</v>
      </c>
      <c r="N12" s="10">
        <v>183480</v>
      </c>
      <c r="O12" s="13">
        <v>9180</v>
      </c>
      <c r="P12" s="13">
        <f t="shared" si="0"/>
        <v>0</v>
      </c>
    </row>
    <row r="13" spans="1:16" ht="18.75" customHeight="1" x14ac:dyDescent="0.3">
      <c r="A13" s="36" t="s">
        <v>39</v>
      </c>
      <c r="B13" s="37"/>
      <c r="C13" s="16"/>
      <c r="D13" s="16"/>
      <c r="E13" s="16"/>
      <c r="F13" s="17"/>
      <c r="G13" s="31"/>
      <c r="H13" s="21">
        <v>5000</v>
      </c>
      <c r="I13" s="22">
        <v>0</v>
      </c>
      <c r="J13" s="21">
        <v>5000</v>
      </c>
      <c r="K13" s="22">
        <v>0</v>
      </c>
      <c r="L13" s="21">
        <v>5000</v>
      </c>
      <c r="M13" s="22">
        <v>0</v>
      </c>
      <c r="N13" s="21">
        <v>60000</v>
      </c>
      <c r="O13" s="24">
        <v>0</v>
      </c>
      <c r="P13" s="24">
        <f t="shared" si="0"/>
        <v>1500</v>
      </c>
    </row>
    <row r="14" spans="1:16" s="2" customFormat="1" x14ac:dyDescent="0.3">
      <c r="A14" s="3" t="s">
        <v>40</v>
      </c>
      <c r="B14" s="3" t="s">
        <v>34</v>
      </c>
      <c r="C14" s="3" t="s">
        <v>19</v>
      </c>
      <c r="D14" s="3"/>
      <c r="E14" s="3"/>
      <c r="F14" s="4" t="s">
        <v>22</v>
      </c>
      <c r="G14" s="32" t="s">
        <v>35</v>
      </c>
      <c r="H14" s="5">
        <v>5000</v>
      </c>
      <c r="I14" s="6">
        <v>0</v>
      </c>
      <c r="J14" s="5">
        <v>5000</v>
      </c>
      <c r="K14" s="6">
        <v>0</v>
      </c>
      <c r="L14" s="5">
        <v>5000</v>
      </c>
      <c r="M14" s="6">
        <v>0</v>
      </c>
      <c r="N14" s="5">
        <v>60000</v>
      </c>
      <c r="O14" s="15">
        <v>0</v>
      </c>
      <c r="P14" s="15">
        <f t="shared" si="0"/>
        <v>1500</v>
      </c>
    </row>
    <row r="15" spans="1:16" ht="18.75" customHeight="1" x14ac:dyDescent="0.3">
      <c r="A15" s="36" t="s">
        <v>41</v>
      </c>
      <c r="B15" s="37"/>
      <c r="C15" s="16"/>
      <c r="D15" s="16"/>
      <c r="E15" s="16"/>
      <c r="F15" s="17"/>
      <c r="G15" s="31"/>
      <c r="H15" s="21">
        <v>62500</v>
      </c>
      <c r="I15" s="22">
        <v>0</v>
      </c>
      <c r="J15" s="21">
        <v>62500</v>
      </c>
      <c r="K15" s="22">
        <v>0</v>
      </c>
      <c r="L15" s="21">
        <v>62500</v>
      </c>
      <c r="M15" s="22">
        <v>0</v>
      </c>
      <c r="N15" s="21">
        <v>750000</v>
      </c>
      <c r="O15" s="24">
        <v>0</v>
      </c>
      <c r="P15" s="24">
        <f>SUM(P16:P18)</f>
        <v>785</v>
      </c>
    </row>
    <row r="16" spans="1:16" s="7" customFormat="1" x14ac:dyDescent="0.3">
      <c r="A16" s="8" t="s">
        <v>42</v>
      </c>
      <c r="B16" s="8" t="s">
        <v>34</v>
      </c>
      <c r="C16" s="8" t="s">
        <v>19</v>
      </c>
      <c r="D16" s="8"/>
      <c r="E16" s="8"/>
      <c r="F16" s="9" t="s">
        <v>22</v>
      </c>
      <c r="G16" s="33" t="s">
        <v>35</v>
      </c>
      <c r="H16" s="10">
        <v>25000</v>
      </c>
      <c r="I16" s="11">
        <v>0</v>
      </c>
      <c r="J16" s="10">
        <v>25000</v>
      </c>
      <c r="K16" s="11">
        <v>0</v>
      </c>
      <c r="L16" s="10">
        <v>25000</v>
      </c>
      <c r="M16" s="11">
        <v>0</v>
      </c>
      <c r="N16" s="10">
        <v>300000</v>
      </c>
      <c r="O16" s="14">
        <v>0</v>
      </c>
      <c r="P16" s="14">
        <f t="shared" si="0"/>
        <v>0</v>
      </c>
    </row>
    <row r="17" spans="1:16" s="2" customFormat="1" x14ac:dyDescent="0.3">
      <c r="A17" s="3" t="s">
        <v>43</v>
      </c>
      <c r="B17" s="3" t="s">
        <v>44</v>
      </c>
      <c r="C17" s="3" t="s">
        <v>19</v>
      </c>
      <c r="D17" s="3"/>
      <c r="E17" s="3"/>
      <c r="F17" s="4" t="s">
        <v>22</v>
      </c>
      <c r="G17" s="32" t="s">
        <v>35</v>
      </c>
      <c r="H17" s="5">
        <v>25000</v>
      </c>
      <c r="I17" s="6">
        <v>0</v>
      </c>
      <c r="J17" s="5">
        <v>25000</v>
      </c>
      <c r="K17" s="6">
        <v>0</v>
      </c>
      <c r="L17" s="5">
        <v>25000</v>
      </c>
      <c r="M17" s="6">
        <v>0</v>
      </c>
      <c r="N17" s="5">
        <v>300000</v>
      </c>
      <c r="O17" s="15">
        <v>0</v>
      </c>
      <c r="P17" s="15">
        <f t="shared" si="0"/>
        <v>0</v>
      </c>
    </row>
    <row r="18" spans="1:16" s="7" customFormat="1" x14ac:dyDescent="0.3">
      <c r="A18" s="8" t="s">
        <v>45</v>
      </c>
      <c r="B18" s="8" t="s">
        <v>46</v>
      </c>
      <c r="C18" s="8" t="s">
        <v>19</v>
      </c>
      <c r="D18" s="8"/>
      <c r="E18" s="8"/>
      <c r="F18" s="9" t="s">
        <v>22</v>
      </c>
      <c r="G18" s="33" t="s">
        <v>35</v>
      </c>
      <c r="H18" s="10">
        <v>12500</v>
      </c>
      <c r="I18" s="11">
        <v>0</v>
      </c>
      <c r="J18" s="10">
        <v>12500</v>
      </c>
      <c r="K18" s="11">
        <v>0</v>
      </c>
      <c r="L18" s="10">
        <v>12500</v>
      </c>
      <c r="M18" s="11">
        <v>0</v>
      </c>
      <c r="N18" s="10">
        <v>150000</v>
      </c>
      <c r="O18" s="14">
        <v>0</v>
      </c>
      <c r="P18" s="14">
        <f t="shared" si="0"/>
        <v>785</v>
      </c>
    </row>
    <row r="19" spans="1:16" ht="18.75" customHeight="1" x14ac:dyDescent="0.3">
      <c r="A19" s="36" t="s">
        <v>47</v>
      </c>
      <c r="B19" s="37"/>
      <c r="C19" s="16"/>
      <c r="D19" s="16"/>
      <c r="E19" s="16"/>
      <c r="F19" s="17"/>
      <c r="G19" s="31"/>
      <c r="H19" s="21">
        <v>10000</v>
      </c>
      <c r="I19" s="22">
        <v>0</v>
      </c>
      <c r="J19" s="21">
        <v>10000</v>
      </c>
      <c r="K19" s="22">
        <v>0</v>
      </c>
      <c r="L19" s="21">
        <v>10000</v>
      </c>
      <c r="M19" s="22">
        <v>0</v>
      </c>
      <c r="N19" s="21">
        <v>120000</v>
      </c>
      <c r="O19" s="24">
        <v>0</v>
      </c>
      <c r="P19" s="24">
        <f t="shared" si="0"/>
        <v>1500</v>
      </c>
    </row>
    <row r="20" spans="1:16" s="2" customFormat="1" x14ac:dyDescent="0.3">
      <c r="A20" s="3" t="s">
        <v>48</v>
      </c>
      <c r="B20" s="3" t="s">
        <v>46</v>
      </c>
      <c r="C20" s="3" t="s">
        <v>19</v>
      </c>
      <c r="D20" s="3"/>
      <c r="E20" s="3"/>
      <c r="F20" s="4" t="s">
        <v>22</v>
      </c>
      <c r="G20" s="32" t="s">
        <v>35</v>
      </c>
      <c r="H20" s="5">
        <v>10000</v>
      </c>
      <c r="I20" s="6">
        <v>0</v>
      </c>
      <c r="J20" s="5">
        <v>10000</v>
      </c>
      <c r="K20" s="6">
        <v>0</v>
      </c>
      <c r="L20" s="5">
        <v>10000</v>
      </c>
      <c r="M20" s="6">
        <v>0</v>
      </c>
      <c r="N20" s="5">
        <v>120000</v>
      </c>
      <c r="O20" s="15">
        <v>0</v>
      </c>
      <c r="P20" s="15">
        <f t="shared" si="0"/>
        <v>1500</v>
      </c>
    </row>
    <row r="21" spans="1:16" ht="18.75" customHeight="1" x14ac:dyDescent="0.3">
      <c r="A21" s="36" t="s">
        <v>49</v>
      </c>
      <c r="B21" s="37"/>
      <c r="C21" s="16"/>
      <c r="D21" s="16"/>
      <c r="E21" s="16"/>
      <c r="F21" s="17"/>
      <c r="G21" s="31"/>
      <c r="H21" s="21">
        <v>15260</v>
      </c>
      <c r="I21" s="22">
        <v>770</v>
      </c>
      <c r="J21" s="21">
        <v>16030</v>
      </c>
      <c r="K21" s="22">
        <v>0</v>
      </c>
      <c r="L21" s="21">
        <v>16030</v>
      </c>
      <c r="M21" s="22">
        <v>802</v>
      </c>
      <c r="N21" s="21">
        <v>192360</v>
      </c>
      <c r="O21" s="23">
        <v>9624</v>
      </c>
      <c r="P21" s="23">
        <f>SUM(P22)</f>
        <v>0</v>
      </c>
    </row>
    <row r="22" spans="1:16" s="7" customFormat="1" x14ac:dyDescent="0.3">
      <c r="A22" s="8" t="s">
        <v>50</v>
      </c>
      <c r="B22" s="8" t="s">
        <v>51</v>
      </c>
      <c r="C22" s="8" t="s">
        <v>19</v>
      </c>
      <c r="D22" s="8" t="s">
        <v>52</v>
      </c>
      <c r="E22" s="8" t="s">
        <v>21</v>
      </c>
      <c r="F22" s="9" t="s">
        <v>22</v>
      </c>
      <c r="G22" s="33" t="s">
        <v>31</v>
      </c>
      <c r="H22" s="10">
        <v>15260</v>
      </c>
      <c r="I22" s="11">
        <v>770</v>
      </c>
      <c r="J22" s="10">
        <v>16030</v>
      </c>
      <c r="K22" s="11">
        <v>0</v>
      </c>
      <c r="L22" s="10">
        <v>16030</v>
      </c>
      <c r="M22" s="11">
        <v>802</v>
      </c>
      <c r="N22" s="10">
        <v>192360</v>
      </c>
      <c r="O22" s="13">
        <v>9624</v>
      </c>
      <c r="P22" s="13">
        <f t="shared" si="0"/>
        <v>0</v>
      </c>
    </row>
    <row r="23" spans="1:16" ht="18.75" customHeight="1" x14ac:dyDescent="0.3">
      <c r="A23" s="36" t="s">
        <v>53</v>
      </c>
      <c r="B23" s="37"/>
      <c r="C23" s="16"/>
      <c r="D23" s="16"/>
      <c r="E23" s="16"/>
      <c r="F23" s="17"/>
      <c r="G23" s="31"/>
      <c r="H23" s="21">
        <v>19370</v>
      </c>
      <c r="I23" s="22">
        <v>720</v>
      </c>
      <c r="J23" s="21">
        <v>20090</v>
      </c>
      <c r="K23" s="22">
        <v>0</v>
      </c>
      <c r="L23" s="21">
        <v>20090</v>
      </c>
      <c r="M23" s="22">
        <v>755</v>
      </c>
      <c r="N23" s="21">
        <v>241080</v>
      </c>
      <c r="O23" s="23">
        <v>9060</v>
      </c>
      <c r="P23" s="23">
        <f>SUM(P24:P25)</f>
        <v>1500</v>
      </c>
    </row>
    <row r="24" spans="1:16" s="2" customFormat="1" x14ac:dyDescent="0.3">
      <c r="A24" s="3" t="s">
        <v>54</v>
      </c>
      <c r="B24" s="3" t="s">
        <v>44</v>
      </c>
      <c r="C24" s="3" t="s">
        <v>19</v>
      </c>
      <c r="D24" s="3"/>
      <c r="E24" s="3"/>
      <c r="F24" s="4" t="s">
        <v>22</v>
      </c>
      <c r="G24" s="32" t="s">
        <v>55</v>
      </c>
      <c r="H24" s="5">
        <v>5000</v>
      </c>
      <c r="I24" s="6">
        <v>0</v>
      </c>
      <c r="J24" s="5">
        <v>5000</v>
      </c>
      <c r="K24" s="6">
        <v>0</v>
      </c>
      <c r="L24" s="5">
        <v>5000</v>
      </c>
      <c r="M24" s="6">
        <v>0</v>
      </c>
      <c r="N24" s="5">
        <v>60000</v>
      </c>
      <c r="O24" s="15">
        <v>0</v>
      </c>
      <c r="P24" s="15">
        <f t="shared" si="0"/>
        <v>1500</v>
      </c>
    </row>
    <row r="25" spans="1:16" s="7" customFormat="1" x14ac:dyDescent="0.3">
      <c r="A25" s="8" t="s">
        <v>56</v>
      </c>
      <c r="B25" s="8" t="s">
        <v>29</v>
      </c>
      <c r="C25" s="8" t="s">
        <v>19</v>
      </c>
      <c r="D25" s="8" t="s">
        <v>57</v>
      </c>
      <c r="E25" s="8" t="s">
        <v>21</v>
      </c>
      <c r="F25" s="9" t="s">
        <v>22</v>
      </c>
      <c r="G25" s="33" t="s">
        <v>31</v>
      </c>
      <c r="H25" s="10">
        <v>14370</v>
      </c>
      <c r="I25" s="11">
        <v>720</v>
      </c>
      <c r="J25" s="10">
        <v>15090</v>
      </c>
      <c r="K25" s="11">
        <v>0</v>
      </c>
      <c r="L25" s="10">
        <v>15090</v>
      </c>
      <c r="M25" s="11">
        <v>755</v>
      </c>
      <c r="N25" s="10">
        <v>181080</v>
      </c>
      <c r="O25" s="13">
        <v>9060</v>
      </c>
      <c r="P25" s="13">
        <f t="shared" si="0"/>
        <v>0</v>
      </c>
    </row>
    <row r="26" spans="1:16" ht="18.75" customHeight="1" x14ac:dyDescent="0.3">
      <c r="A26" s="36" t="s">
        <v>58</v>
      </c>
      <c r="B26" s="37"/>
      <c r="C26" s="16"/>
      <c r="D26" s="16"/>
      <c r="E26" s="16"/>
      <c r="F26" s="17"/>
      <c r="G26" s="31"/>
      <c r="H26" s="21">
        <v>17210</v>
      </c>
      <c r="I26" s="22">
        <v>690</v>
      </c>
      <c r="J26" s="21">
        <v>17900</v>
      </c>
      <c r="K26" s="22">
        <v>0</v>
      </c>
      <c r="L26" s="21">
        <v>17900</v>
      </c>
      <c r="M26" s="22">
        <v>720</v>
      </c>
      <c r="N26" s="21">
        <v>214800</v>
      </c>
      <c r="O26" s="23">
        <v>8640</v>
      </c>
      <c r="P26" s="23">
        <f>SUM(P27:P28)</f>
        <v>2100</v>
      </c>
    </row>
    <row r="27" spans="1:16" s="2" customFormat="1" x14ac:dyDescent="0.3">
      <c r="A27" s="3" t="s">
        <v>59</v>
      </c>
      <c r="B27" s="3" t="s">
        <v>34</v>
      </c>
      <c r="C27" s="3" t="s">
        <v>19</v>
      </c>
      <c r="D27" s="3"/>
      <c r="E27" s="3"/>
      <c r="F27" s="4" t="s">
        <v>22</v>
      </c>
      <c r="G27" s="32" t="s">
        <v>55</v>
      </c>
      <c r="H27" s="5">
        <v>3500</v>
      </c>
      <c r="I27" s="6">
        <v>0</v>
      </c>
      <c r="J27" s="5">
        <v>3500</v>
      </c>
      <c r="K27" s="6">
        <v>0</v>
      </c>
      <c r="L27" s="5">
        <v>3500</v>
      </c>
      <c r="M27" s="6">
        <v>0</v>
      </c>
      <c r="N27" s="5">
        <v>42000</v>
      </c>
      <c r="O27" s="15">
        <v>0</v>
      </c>
      <c r="P27" s="15">
        <f t="shared" si="0"/>
        <v>1500</v>
      </c>
    </row>
    <row r="28" spans="1:16" s="7" customFormat="1" x14ac:dyDescent="0.3">
      <c r="A28" s="8" t="s">
        <v>60</v>
      </c>
      <c r="B28" s="8" t="s">
        <v>51</v>
      </c>
      <c r="C28" s="8" t="s">
        <v>19</v>
      </c>
      <c r="D28" s="8" t="s">
        <v>61</v>
      </c>
      <c r="E28" s="8" t="s">
        <v>21</v>
      </c>
      <c r="F28" s="9" t="s">
        <v>22</v>
      </c>
      <c r="G28" s="33" t="s">
        <v>31</v>
      </c>
      <c r="H28" s="10">
        <v>13710</v>
      </c>
      <c r="I28" s="11">
        <v>690</v>
      </c>
      <c r="J28" s="10">
        <v>14400</v>
      </c>
      <c r="K28" s="11">
        <v>0</v>
      </c>
      <c r="L28" s="10">
        <v>14400</v>
      </c>
      <c r="M28" s="11">
        <v>720</v>
      </c>
      <c r="N28" s="10">
        <v>172800</v>
      </c>
      <c r="O28" s="13">
        <v>8640</v>
      </c>
      <c r="P28" s="13">
        <f t="shared" si="0"/>
        <v>600</v>
      </c>
    </row>
    <row r="29" spans="1:16" x14ac:dyDescent="0.3">
      <c r="A29" s="25" t="s">
        <v>62</v>
      </c>
      <c r="B29" s="26"/>
      <c r="C29" s="26"/>
      <c r="D29" s="26"/>
      <c r="E29" s="26"/>
      <c r="F29" s="27"/>
      <c r="G29" s="34"/>
      <c r="H29" s="28">
        <v>209730</v>
      </c>
      <c r="I29" s="28">
        <v>4570</v>
      </c>
      <c r="J29" s="28">
        <v>214300</v>
      </c>
      <c r="K29" s="29">
        <v>0</v>
      </c>
      <c r="L29" s="28">
        <v>214300</v>
      </c>
      <c r="M29" s="28">
        <v>4767</v>
      </c>
      <c r="N29" s="28">
        <v>2571600</v>
      </c>
      <c r="O29" s="30">
        <v>57204</v>
      </c>
      <c r="P29" s="30">
        <f>P3</f>
        <v>11250</v>
      </c>
    </row>
  </sheetData>
  <mergeCells count="11">
    <mergeCell ref="A13:B13"/>
    <mergeCell ref="A1:P1"/>
    <mergeCell ref="A3:D3"/>
    <mergeCell ref="A4:B4"/>
    <mergeCell ref="A7:B7"/>
    <mergeCell ref="A9:B9"/>
    <mergeCell ref="A15:B15"/>
    <mergeCell ref="A19:B19"/>
    <mergeCell ref="A21:B21"/>
    <mergeCell ref="A23:B23"/>
    <mergeCell ref="A26:B26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2017-08-08T04:41:30Z</cp:lastPrinted>
  <dcterms:created xsi:type="dcterms:W3CDTF">2017-08-07T02:39:13Z</dcterms:created>
  <dcterms:modified xsi:type="dcterms:W3CDTF">2017-08-08T04:41:32Z</dcterms:modified>
</cp:coreProperties>
</file>