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0730" windowHeight="9240" firstSheet="2" activeTab="2"/>
  </bookViews>
  <sheets>
    <sheet name="ตารางคำนวณราคากลาง" sheetId="2" r:id="rId1"/>
    <sheet name="ตารางคำนวณราคากลาง (2)" sheetId="3" r:id="rId2"/>
    <sheet name="ตารางคำนวณราคากลาง (3)" sheetId="4" r:id="rId3"/>
  </sheets>
  <definedNames>
    <definedName name="_xlnm.Print_Area" localSheetId="0">ตารางคำนวณราคากลาง!$A$1:$N$17</definedName>
    <definedName name="_xlnm.Print_Area" localSheetId="1">'ตารางคำนวณราคากลาง (2)'!$A$1:$K$17</definedName>
    <definedName name="_xlnm.Print_Area" localSheetId="2">'ตารางคำนวณราคากลาง (3)'!$A$1:$L$27</definedName>
    <definedName name="_xlnm.Print_Titles" localSheetId="0">ตารางคำนวณราคากลาง!$4:$6</definedName>
    <definedName name="_xlnm.Print_Titles" localSheetId="1">'ตารางคำนวณราคากลาง (2)'!$4:$6</definedName>
    <definedName name="_xlnm.Print_Titles" localSheetId="2">'ตารางคำนวณราคากลาง (3)'!$4:$6</definedName>
  </definedNames>
  <calcPr calcId="145621"/>
</workbook>
</file>

<file path=xl/calcChain.xml><?xml version="1.0" encoding="utf-8"?>
<calcChain xmlns="http://schemas.openxmlformats.org/spreadsheetml/2006/main">
  <c r="K9" i="3" l="1"/>
  <c r="N12" i="2"/>
  <c r="P12" i="3"/>
  <c r="Q12" i="3" s="1"/>
  <c r="P13" i="3" s="1"/>
  <c r="O14" i="3"/>
  <c r="H10" i="3" s="1"/>
  <c r="H11" i="3" l="1"/>
  <c r="K11" i="3" s="1"/>
  <c r="K10" i="3"/>
  <c r="K12" i="3" s="1"/>
  <c r="H12" i="3"/>
  <c r="L15" i="4" l="1"/>
  <c r="M12" i="3"/>
  <c r="K13" i="3" s="1"/>
  <c r="K14" i="3" s="1"/>
  <c r="M15" i="3" s="1"/>
  <c r="F15" i="4" l="1"/>
  <c r="M9" i="3" l="1"/>
  <c r="J12" i="3" l="1"/>
  <c r="F14" i="3"/>
  <c r="G12" i="3"/>
  <c r="H12" i="2" l="1"/>
  <c r="I12" i="2"/>
  <c r="J12" i="2"/>
  <c r="K12" i="2"/>
  <c r="L12" i="2"/>
  <c r="G12" i="2"/>
  <c r="P12" i="2" l="1"/>
  <c r="N13" i="2" s="1"/>
  <c r="N14" i="2" s="1"/>
  <c r="F14" i="2" s="1"/>
</calcChain>
</file>

<file path=xl/sharedStrings.xml><?xml version="1.0" encoding="utf-8"?>
<sst xmlns="http://schemas.openxmlformats.org/spreadsheetml/2006/main" count="89" uniqueCount="47">
  <si>
    <t>ที่</t>
  </si>
  <si>
    <t>ราคารวมต่อรายการ</t>
  </si>
  <si>
    <t xml:space="preserve">รวมเป็นเงินทั้งสิ้น </t>
  </si>
  <si>
    <t>วงเงินงบประมาณที่ได้รับจัดสรร</t>
  </si>
  <si>
    <t>แหล่งที่มาของราคากลาง (ราคาอ้างอิง)</t>
  </si>
  <si>
    <t>ราคาต่อหน่วยที่คณะกรรมการพิจารณา</t>
  </si>
  <si>
    <t>ข้อมูลประกอบการจัดทำราคากลางและแหล่งที่มาของราคากลาง (ราคาอ้างอิง)</t>
  </si>
  <si>
    <t>รายการ/รายละเอียดพัสดุ</t>
  </si>
  <si>
    <t>ตามบัญชีราคามาตรฐานครุภัณฑ์ที่สำนักงบประมาณกำหนด/ตามราคามาตรฐานที่กระทรวงเทคโนโลยีและการสื่อสารกำหนด/ราคาที่เคยซื้อครั้งหลังสุดภายในระยะเวลา 2 ปีงบประมาณ</t>
  </si>
  <si>
    <t>จำนวนหน่วย</t>
  </si>
  <si>
    <t>สืบราคาจากท้องตลาด</t>
  </si>
  <si>
    <t>ภาษีมูลค่าเพิ่มร้อยละเจ็ด (ถ้ามี)</t>
  </si>
  <si>
    <t>-</t>
  </si>
  <si>
    <t xml:space="preserve"> </t>
  </si>
  <si>
    <t xml:space="preserve">ชุดครุภัณฑ์สนับสนุนการเรียนการสอนห้องปฏิบัติการศูนย์วิทยาศาสตร์
ตำบลธาตุเชิงชุม  อำเภอเมือง  
จังหวัดสกลนคร  จำนวน 1 ชุด  
ประกอบด้วย
</t>
  </si>
  <si>
    <t>บริษัท เค เอส พี อีสาน จำกัด</t>
  </si>
  <si>
    <t>หจก. จรัสชัย แมชชินเนอรี่</t>
  </si>
  <si>
    <t>บริษัท เอช ดี เมดิคอล จำกัด</t>
  </si>
  <si>
    <t>บริษัท ดีเคเอสเอช (ประเทศไทย) จำกัด</t>
  </si>
  <si>
    <t>บริษัท เมดิทอป จำกัด</t>
  </si>
  <si>
    <t>บริษัท เอพเพนดอร์ฟ (ประเทศไทย) จำกัด</t>
  </si>
  <si>
    <t>ชุด</t>
  </si>
  <si>
    <t>รวมแต่ละบริษัท/ห้าง/ร้าน</t>
  </si>
  <si>
    <t>ราคาที่เคยซื้อครั้งหลังสุด (สาขาวิชาการประมง)
เมื่อวันที่ 3 พ.ย.59   ราคา 27,100 บาท</t>
  </si>
  <si>
    <t>ราคาที่เคยซื้อครั้งหลังสุด (สาขาวิชาเคมี)
เมื่อวันที่ 30 มิ.ย.59   ราคา 535,000 บาท</t>
  </si>
  <si>
    <t>นอกราคามาตรฐาน</t>
  </si>
  <si>
    <r>
      <rPr>
        <b/>
        <u val="double"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คณะกรรมการพิจารณาราคากลาง (ราคาอ้างอิง) โดยพิจารณาจากราคาต่ำสุด  (ระบุ ราคาต่ำสุด หรือ ระบุ ราคาถัวเฉลี่ย)  ตามรายละเอียด ดังนี้
               1. ราคาที่เคยซื้อครั้งหลังสุดภายในระยะเวลา 2 ปีงบประมาณ  
               2. สืบราคาจากท้องตลาด </t>
    </r>
  </si>
  <si>
    <t>1.1 เครื่องชั่งไฟฟ้าความละเอียด
     ทศนิยม 2 ตำแหน่ง</t>
  </si>
  <si>
    <t>1.2 เครื่องตีป่นอาหาร</t>
  </si>
  <si>
    <t>1.3 ตู้บ่มเพาะเชื้อควบคุมอุณหภูมิ
     พร้อมระบบเขย่า</t>
  </si>
  <si>
    <t>ประจำปีงบประมาณ พ.ศ. 2559 งบกลาง รายการเงินสำรองจ่ายเพื่อกรณีฉุกเฉินหรือจำเป็น ตามมาตรการกระตุ้นการลงทุนขนาดเล็กของรัฐบาลทั่วประเทศ เพื่อประกวดราคาซื้อครุภัณฑ์วิทยาศาสตร์หรือการแพทย์ จำนวน 1 รายการ เลขที่ 27/2560</t>
  </si>
  <si>
    <t>1.1 ตู้บ่มเพาะเชื้อควบคุมอุณหภูมิ
     พร้อมระบบเขย่า</t>
  </si>
  <si>
    <t>1.3 เครื่องชั่งไฟฟ้าความละเอียด
     ทศนิยม 2 ตำแหน่ง</t>
  </si>
  <si>
    <t>บริษัท/ห้าง/ร้าน</t>
  </si>
  <si>
    <t>ข้อมูลประกอบการจัดทำราคากลางและแหล่งที่มาของราคากลาง   (ราคาอ้างอิง)</t>
  </si>
  <si>
    <t xml:space="preserve">                                                3.  ราคาที่ได้มาจากการสืบราคาจากท้องตลาด  (เพื่อให้ได้ราคาที่เหมาะสมควรสืบ  3  ราย)</t>
  </si>
  <si>
    <t xml:space="preserve">                                                4.  ราคาที่เคยซื้อครั้งหลังสุดภายในระยะเวลา  2  ปีงบประมาณ </t>
  </si>
  <si>
    <t xml:space="preserve">                                                                 ให้ใช้ราคาตามข้อ 3  หรือ  ข้อ  4  โดยจะใช้ราคาใด ตาม ข้อ 3 หรือ ข้อ 4  ให้คำนึงถึงประโยชน์ของรัฐเป็นสำคัญ</t>
  </si>
  <si>
    <t xml:space="preserve">                                                1.  ราคาที่ได้มาจากฐานข้อมูลราคาอ้างอิงของพัสดุที่กรมบัญชีกลางจัดทำ   (ขณะนี้ยังไม่มี)</t>
  </si>
  <si>
    <r>
      <t xml:space="preserve">หมายเหตุ      </t>
    </r>
    <r>
      <rPr>
        <b/>
        <u/>
        <sz val="16"/>
        <rFont val="TH SarabunPSK"/>
        <family val="2"/>
      </rPr>
      <t>ราคากลาง (ครุภัณฑ์)</t>
    </r>
    <r>
      <rPr>
        <b/>
        <sz val="16"/>
        <rFont val="TH SarabunPSK"/>
        <family val="2"/>
      </rPr>
      <t xml:space="preserve">   หมายถึง  ราคาเพื่อใช้เป็นฐานสำหรับเปรียบเทียบราคาที่ผู้ยื่นข้อเสนอได้ยื่นเสนอไว้  ซึ่งสามารถจัดซื้อได้จริง ตามหลักเกณฑ์ดังนี้</t>
    </r>
  </si>
  <si>
    <t xml:space="preserve">                                                2.  ราคามาตรฐานที่สำนักงบประมาณหรือหน่วยงานกลางอื่นกำหนด  (ราคาที่หน่วยงานกลางอื่นกำหนดเช่น กระทรวงดิจิทัลเศรษฐกิจและสังคม กำหนดมาตรฐานครุภัณฑ์พิวเตอร์)</t>
  </si>
  <si>
    <t>ราคาที่ได้จากฐานข้อมูลราคาอ้างอิงของพัสดุที่กรมบัญชีกลางกำหนด / ราคามาตรฐานที่สำนักงบประมาณหรือหน่วยงานกลางอื่นกำหนด (1+2)</t>
  </si>
  <si>
    <t>สืบราคาจากท้องตลาด (3)</t>
  </si>
  <si>
    <t>ราคาที่เคยซื้อหลังสุดภายใน 2 ปีงบประมาณ (4)</t>
  </si>
  <si>
    <t>ภาษีมูลค่าเพิ่ม</t>
  </si>
  <si>
    <r>
      <t xml:space="preserve">                  </t>
    </r>
    <r>
      <rPr>
        <b/>
        <u/>
        <sz val="16"/>
        <rFont val="TH SarabunPSK"/>
        <family val="2"/>
      </rPr>
      <t>หลักเกณฑ์การเลือกใช้ราคากลาง</t>
    </r>
    <r>
      <rPr>
        <b/>
        <sz val="16"/>
        <rFont val="TH SarabunPSK"/>
        <family val="2"/>
      </rPr>
      <t xml:space="preserve">  :   ในกรณีที่มีราคาตามข้อ  1  หรือข้อ 2   ให้ใช้ราคาตามข้อ 1 หรือ ข้อ 2  ก่อน  โดยจะเลือกใช้ราคาใดโดยให้คำนึงถึงประโยชน์ของรัฐเป็นสำคัญ   ในกรณีที่ไม่มีราคาตาม ข้อ 1 หรือ ข้อ 2</t>
    </r>
  </si>
  <si>
    <t xml:space="preserve">โครงการ………………………………………………………………………………………... จำนวน……………….. ชุด/รายการ วงเงินงบบประมาณ ...................................... บาท    หน่วยงาน...................................................................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</si>
</sst>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 val="double"/>
      <sz val="15"/>
      <name val="TH SarabunPSK"/>
      <family val="2"/>
    </font>
    <font>
      <sz val="15"/>
      <color theme="1"/>
      <name val="TH SarabunPSK"/>
      <family val="2"/>
    </font>
    <font>
      <b/>
      <sz val="17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187" fontId="4" fillId="0" borderId="6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87" fontId="5" fillId="0" borderId="6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43" fontId="7" fillId="0" borderId="1" xfId="1" applyFont="1" applyBorder="1" applyAlignment="1">
      <alignment horizontal="right" vertical="top" wrapText="1"/>
    </xf>
    <xf numFmtId="43" fontId="7" fillId="0" borderId="5" xfId="1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center" vertical="top" wrapText="1"/>
    </xf>
    <xf numFmtId="187" fontId="7" fillId="0" borderId="9" xfId="1" applyNumberFormat="1" applyFont="1" applyBorder="1" applyAlignment="1">
      <alignment horizontal="left" vertical="top" wrapText="1"/>
    </xf>
    <xf numFmtId="0" fontId="7" fillId="0" borderId="8" xfId="0" applyFont="1" applyBorder="1" applyAlignment="1">
      <alignment horizontal="right" vertical="top" wrapText="1"/>
    </xf>
    <xf numFmtId="43" fontId="7" fillId="0" borderId="9" xfId="1" applyFont="1" applyBorder="1" applyAlignment="1">
      <alignment horizontal="right" vertical="top" wrapText="1"/>
    </xf>
    <xf numFmtId="43" fontId="7" fillId="0" borderId="6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43" fontId="7" fillId="0" borderId="5" xfId="1" applyFont="1" applyBorder="1" applyAlignment="1">
      <alignment horizontal="center" vertical="top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center" vertical="top" wrapText="1"/>
    </xf>
    <xf numFmtId="187" fontId="7" fillId="0" borderId="17" xfId="1" applyNumberFormat="1" applyFont="1" applyBorder="1" applyAlignment="1">
      <alignment horizontal="left" vertical="top" wrapText="1"/>
    </xf>
    <xf numFmtId="43" fontId="7" fillId="0" borderId="17" xfId="1" applyFont="1" applyBorder="1" applyAlignment="1">
      <alignment horizontal="right" vertical="top" wrapText="1"/>
    </xf>
    <xf numFmtId="43" fontId="7" fillId="0" borderId="17" xfId="1" applyFont="1" applyBorder="1" applyAlignment="1">
      <alignment horizontal="center" vertical="top"/>
    </xf>
    <xf numFmtId="43" fontId="7" fillId="0" borderId="16" xfId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43" fontId="7" fillId="0" borderId="5" xfId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43" fontId="7" fillId="0" borderId="17" xfId="1" applyFont="1" applyBorder="1" applyAlignment="1">
      <alignment horizontal="left" vertical="top" wrapText="1"/>
    </xf>
    <xf numFmtId="43" fontId="7" fillId="0" borderId="0" xfId="0" applyNumberFormat="1" applyFont="1" applyAlignment="1">
      <alignment vertical="top"/>
    </xf>
    <xf numFmtId="43" fontId="5" fillId="0" borderId="0" xfId="0" applyNumberFormat="1" applyFont="1"/>
    <xf numFmtId="43" fontId="7" fillId="0" borderId="5" xfId="1" applyFont="1" applyFill="1" applyBorder="1" applyAlignment="1">
      <alignment horizontal="right" vertical="top" wrapText="1"/>
    </xf>
    <xf numFmtId="43" fontId="7" fillId="0" borderId="17" xfId="1" applyFont="1" applyFill="1" applyBorder="1" applyAlignment="1">
      <alignment horizontal="right" vertical="top" wrapText="1"/>
    </xf>
    <xf numFmtId="43" fontId="7" fillId="0" borderId="9" xfId="1" applyFont="1" applyFill="1" applyBorder="1" applyAlignment="1">
      <alignment horizontal="right" vertical="top" wrapText="1"/>
    </xf>
    <xf numFmtId="187" fontId="5" fillId="0" borderId="0" xfId="0" applyNumberFormat="1" applyFont="1"/>
    <xf numFmtId="43" fontId="7" fillId="0" borderId="0" xfId="1" applyFont="1" applyAlignment="1">
      <alignment vertical="top" wrapText="1"/>
    </xf>
    <xf numFmtId="43" fontId="7" fillId="0" borderId="0" xfId="1" applyFont="1" applyAlignment="1">
      <alignment vertical="top"/>
    </xf>
    <xf numFmtId="43" fontId="5" fillId="0" borderId="0" xfId="1" applyFont="1" applyAlignment="1">
      <alignment vertical="center"/>
    </xf>
    <xf numFmtId="43" fontId="7" fillId="0" borderId="17" xfId="1" applyFont="1" applyBorder="1" applyAlignment="1">
      <alignment horizontal="center" vertical="top" wrapText="1"/>
    </xf>
    <xf numFmtId="43" fontId="7" fillId="0" borderId="17" xfId="1" applyFont="1" applyFill="1" applyBorder="1" applyAlignment="1">
      <alignment horizontal="center" vertical="top" wrapText="1"/>
    </xf>
    <xf numFmtId="43" fontId="3" fillId="0" borderId="0" xfId="1" applyFont="1"/>
    <xf numFmtId="43" fontId="5" fillId="0" borderId="0" xfId="1" applyFont="1"/>
    <xf numFmtId="0" fontId="7" fillId="0" borderId="17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right" vertical="top" wrapText="1"/>
    </xf>
    <xf numFmtId="0" fontId="7" fillId="0" borderId="19" xfId="0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center" vertical="top"/>
    </xf>
    <xf numFmtId="187" fontId="7" fillId="0" borderId="17" xfId="1" applyNumberFormat="1" applyFont="1" applyFill="1" applyBorder="1" applyAlignment="1">
      <alignment horizontal="left" vertical="top" wrapText="1"/>
    </xf>
    <xf numFmtId="43" fontId="7" fillId="0" borderId="17" xfId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3" fontId="7" fillId="0" borderId="0" xfId="1" applyFont="1" applyFill="1" applyAlignment="1">
      <alignment vertical="top"/>
    </xf>
    <xf numFmtId="43" fontId="7" fillId="0" borderId="0" xfId="1" applyFont="1" applyFill="1" applyAlignment="1">
      <alignment vertical="top" wrapText="1"/>
    </xf>
    <xf numFmtId="43" fontId="7" fillId="0" borderId="0" xfId="0" applyNumberFormat="1" applyFont="1" applyFill="1" applyAlignment="1">
      <alignment vertical="top"/>
    </xf>
    <xf numFmtId="43" fontId="7" fillId="0" borderId="17" xfId="1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187" fontId="4" fillId="0" borderId="14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47414</xdr:colOff>
      <xdr:row>8</xdr:row>
      <xdr:rowOff>31750</xdr:rowOff>
    </xdr:from>
    <xdr:to>
      <xdr:col>8</xdr:col>
      <xdr:colOff>237914</xdr:colOff>
      <xdr:row>10</xdr:row>
      <xdr:rowOff>497417</xdr:rowOff>
    </xdr:to>
    <xdr:sp macro="" textlink="">
      <xdr:nvSpPr>
        <xdr:cNvPr id="2" name="วงเล็บปีกกาขวา 1"/>
        <xdr:cNvSpPr/>
      </xdr:nvSpPr>
      <xdr:spPr>
        <a:xfrm>
          <a:off x="11001164" y="3643630"/>
          <a:ext cx="190500" cy="1391497"/>
        </a:xfrm>
        <a:prstGeom prst="rightBrace">
          <a:avLst>
            <a:gd name="adj1" fmla="val 28333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175260</xdr:colOff>
      <xdr:row>9</xdr:row>
      <xdr:rowOff>3810</xdr:rowOff>
    </xdr:from>
    <xdr:to>
      <xdr:col>9</xdr:col>
      <xdr:colOff>133350</xdr:colOff>
      <xdr:row>9</xdr:row>
      <xdr:rowOff>293370</xdr:rowOff>
    </xdr:to>
    <xdr:sp macro="" textlink="">
      <xdr:nvSpPr>
        <xdr:cNvPr id="5" name="TextBox 4"/>
        <xdr:cNvSpPr txBox="1"/>
      </xdr:nvSpPr>
      <xdr:spPr>
        <a:xfrm>
          <a:off x="11129010" y="4160520"/>
          <a:ext cx="153162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ราคารวม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500,000 บาท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23</xdr:row>
      <xdr:rowOff>301296</xdr:rowOff>
    </xdr:from>
    <xdr:to>
      <xdr:col>11</xdr:col>
      <xdr:colOff>1061357</xdr:colOff>
      <xdr:row>27</xdr:row>
      <xdr:rowOff>0</xdr:rowOff>
    </xdr:to>
    <xdr:sp macro="" textlink="">
      <xdr:nvSpPr>
        <xdr:cNvPr id="2" name="TextBox 1"/>
        <xdr:cNvSpPr txBox="1"/>
      </xdr:nvSpPr>
      <xdr:spPr>
        <a:xfrm>
          <a:off x="149679" y="8854746"/>
          <a:ext cx="13208453" cy="946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(ลงชื่อ)..............................................................ประธานกรรมการ                    (ลงชื่อ).........................................................................กรรมการ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</a:t>
          </a:r>
        </a:p>
        <a:p>
          <a:pPr algn="ctr"/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0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(ลงชื่อ).........................................................................กรรมการ                (ลงชื่อ).........................................................................กรรมการและเลขานุการ          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90" zoomScaleNormal="90" workbookViewId="0">
      <selection activeCell="N13" sqref="N13"/>
    </sheetView>
  </sheetViews>
  <sheetFormatPr defaultRowHeight="24.95" customHeight="1" x14ac:dyDescent="0.4"/>
  <cols>
    <col min="1" max="1" width="3.875" style="1" customWidth="1"/>
    <col min="2" max="2" width="30.5" style="1" customWidth="1"/>
    <col min="3" max="3" width="5.25" style="1" customWidth="1"/>
    <col min="4" max="4" width="6.125" style="1" customWidth="1"/>
    <col min="5" max="5" width="13.75" style="1" customWidth="1"/>
    <col min="6" max="6" width="42.875" style="1" customWidth="1"/>
    <col min="7" max="11" width="12.625" style="1" customWidth="1"/>
    <col min="12" max="12" width="14.125" style="1" customWidth="1"/>
    <col min="13" max="13" width="13" style="1" customWidth="1"/>
    <col min="14" max="14" width="15.875" style="1" customWidth="1"/>
    <col min="15" max="15" width="9" style="1"/>
    <col min="16" max="16" width="13.5" style="1" customWidth="1"/>
    <col min="17" max="16384" width="9" style="1"/>
  </cols>
  <sheetData>
    <row r="1" spans="1:18" ht="24.95" customHeight="1" x14ac:dyDescent="0.65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8" ht="24.95" customHeight="1" x14ac:dyDescent="0.6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8" ht="24.95" customHeight="1" x14ac:dyDescent="0.65">
      <c r="A3" s="80" t="s">
        <v>0</v>
      </c>
      <c r="B3" s="67" t="s">
        <v>7</v>
      </c>
      <c r="C3" s="83" t="s">
        <v>9</v>
      </c>
      <c r="D3" s="84"/>
      <c r="E3" s="67" t="s">
        <v>3</v>
      </c>
      <c r="F3" s="82" t="s">
        <v>4</v>
      </c>
      <c r="G3" s="82"/>
      <c r="H3" s="82"/>
      <c r="I3" s="82"/>
      <c r="J3" s="82"/>
      <c r="K3" s="82"/>
      <c r="L3" s="82"/>
      <c r="M3" s="68" t="s">
        <v>5</v>
      </c>
      <c r="N3" s="68" t="s">
        <v>1</v>
      </c>
    </row>
    <row r="4" spans="1:18" s="5" customFormat="1" ht="24.95" customHeight="1" x14ac:dyDescent="0.55000000000000004">
      <c r="A4" s="80"/>
      <c r="B4" s="67"/>
      <c r="C4" s="85"/>
      <c r="D4" s="86"/>
      <c r="E4" s="67"/>
      <c r="F4" s="67" t="s">
        <v>8</v>
      </c>
      <c r="G4" s="83" t="s">
        <v>10</v>
      </c>
      <c r="H4" s="89"/>
      <c r="I4" s="89"/>
      <c r="J4" s="89"/>
      <c r="K4" s="89"/>
      <c r="L4" s="89"/>
      <c r="M4" s="69"/>
      <c r="N4" s="69"/>
    </row>
    <row r="5" spans="1:18" s="5" customFormat="1" ht="24.95" customHeight="1" x14ac:dyDescent="0.55000000000000004">
      <c r="A5" s="80"/>
      <c r="B5" s="67"/>
      <c r="C5" s="85"/>
      <c r="D5" s="86"/>
      <c r="E5" s="67"/>
      <c r="F5" s="67"/>
      <c r="G5" s="87"/>
      <c r="H5" s="90"/>
      <c r="I5" s="90"/>
      <c r="J5" s="90"/>
      <c r="K5" s="90"/>
      <c r="L5" s="90"/>
      <c r="M5" s="69"/>
      <c r="N5" s="69"/>
    </row>
    <row r="6" spans="1:18" s="5" customFormat="1" ht="24.95" customHeight="1" x14ac:dyDescent="0.55000000000000004">
      <c r="A6" s="80"/>
      <c r="B6" s="67"/>
      <c r="C6" s="85"/>
      <c r="D6" s="86"/>
      <c r="E6" s="67"/>
      <c r="F6" s="67"/>
      <c r="G6" s="77" t="s">
        <v>15</v>
      </c>
      <c r="H6" s="77" t="s">
        <v>16</v>
      </c>
      <c r="I6" s="77" t="s">
        <v>17</v>
      </c>
      <c r="J6" s="77" t="s">
        <v>18</v>
      </c>
      <c r="K6" s="77" t="s">
        <v>19</v>
      </c>
      <c r="L6" s="91" t="s">
        <v>20</v>
      </c>
      <c r="M6" s="69"/>
      <c r="N6" s="69"/>
    </row>
    <row r="7" spans="1:18" s="5" customFormat="1" ht="36" customHeight="1" x14ac:dyDescent="0.55000000000000004">
      <c r="A7" s="80"/>
      <c r="B7" s="67"/>
      <c r="C7" s="87"/>
      <c r="D7" s="88"/>
      <c r="E7" s="67"/>
      <c r="F7" s="67"/>
      <c r="G7" s="77"/>
      <c r="H7" s="77"/>
      <c r="I7" s="77"/>
      <c r="J7" s="77"/>
      <c r="K7" s="77"/>
      <c r="L7" s="92"/>
      <c r="M7" s="70"/>
      <c r="N7" s="70"/>
    </row>
    <row r="8" spans="1:18" s="11" customFormat="1" ht="99" customHeight="1" x14ac:dyDescent="0.2">
      <c r="A8" s="22">
        <v>1</v>
      </c>
      <c r="B8" s="23" t="s">
        <v>14</v>
      </c>
      <c r="C8" s="19"/>
      <c r="D8" s="24"/>
      <c r="E8" s="34">
        <v>470000</v>
      </c>
      <c r="F8" s="35" t="s">
        <v>12</v>
      </c>
      <c r="G8" s="13"/>
      <c r="H8" s="13"/>
      <c r="I8" s="13"/>
      <c r="J8" s="13"/>
      <c r="K8" s="13"/>
      <c r="L8" s="13"/>
      <c r="M8" s="13"/>
      <c r="N8" s="25"/>
    </row>
    <row r="9" spans="1:18" s="11" customFormat="1" ht="52.5" customHeight="1" x14ac:dyDescent="0.2">
      <c r="A9" s="33"/>
      <c r="B9" s="26" t="s">
        <v>27</v>
      </c>
      <c r="C9" s="27">
        <v>1</v>
      </c>
      <c r="D9" s="28" t="s">
        <v>21</v>
      </c>
      <c r="E9" s="29"/>
      <c r="F9" s="36" t="s">
        <v>23</v>
      </c>
      <c r="G9" s="30">
        <v>39500</v>
      </c>
      <c r="H9" s="30">
        <v>42500</v>
      </c>
      <c r="I9" s="30">
        <v>45000</v>
      </c>
      <c r="J9" s="30"/>
      <c r="K9" s="30"/>
      <c r="L9" s="30"/>
      <c r="M9" s="30">
        <v>27100</v>
      </c>
      <c r="N9" s="31">
        <v>27100</v>
      </c>
      <c r="R9" s="36" t="s">
        <v>23</v>
      </c>
    </row>
    <row r="10" spans="1:18" s="11" customFormat="1" ht="30" customHeight="1" x14ac:dyDescent="0.2">
      <c r="A10" s="33"/>
      <c r="B10" s="26" t="s">
        <v>28</v>
      </c>
      <c r="C10" s="27">
        <v>1</v>
      </c>
      <c r="D10" s="28" t="s">
        <v>21</v>
      </c>
      <c r="E10" s="29"/>
      <c r="F10" s="36" t="s">
        <v>25</v>
      </c>
      <c r="G10" s="30">
        <v>151726</v>
      </c>
      <c r="H10" s="30">
        <v>200000</v>
      </c>
      <c r="I10" s="30"/>
      <c r="J10" s="30">
        <v>129470</v>
      </c>
      <c r="K10" s="30"/>
      <c r="L10" s="30"/>
      <c r="M10" s="30">
        <v>129470</v>
      </c>
      <c r="N10" s="31">
        <v>129470</v>
      </c>
    </row>
    <row r="11" spans="1:18" s="11" customFormat="1" ht="42.75" customHeight="1" x14ac:dyDescent="0.2">
      <c r="A11" s="33"/>
      <c r="B11" s="26" t="s">
        <v>29</v>
      </c>
      <c r="C11" s="27">
        <v>1</v>
      </c>
      <c r="D11" s="28" t="s">
        <v>21</v>
      </c>
      <c r="E11" s="29"/>
      <c r="F11" s="36" t="s">
        <v>24</v>
      </c>
      <c r="G11" s="30"/>
      <c r="H11" s="30"/>
      <c r="I11" s="30">
        <v>331133</v>
      </c>
      <c r="J11" s="30"/>
      <c r="K11" s="30">
        <v>301030</v>
      </c>
      <c r="L11" s="30">
        <v>376864.7</v>
      </c>
      <c r="M11" s="30">
        <v>301030</v>
      </c>
      <c r="N11" s="32">
        <v>301030</v>
      </c>
    </row>
    <row r="12" spans="1:18" s="11" customFormat="1" ht="20.100000000000001" customHeight="1" x14ac:dyDescent="0.2">
      <c r="A12" s="14"/>
      <c r="B12" s="15"/>
      <c r="C12" s="16"/>
      <c r="D12" s="17"/>
      <c r="E12" s="18"/>
      <c r="F12" s="19" t="s">
        <v>22</v>
      </c>
      <c r="G12" s="12">
        <f>SUM(G9:G11)</f>
        <v>191226</v>
      </c>
      <c r="H12" s="12">
        <f t="shared" ref="H12:L12" si="0">SUM(H9:H11)</f>
        <v>242500</v>
      </c>
      <c r="I12" s="12">
        <f t="shared" si="0"/>
        <v>376133</v>
      </c>
      <c r="J12" s="12">
        <f t="shared" si="0"/>
        <v>129470</v>
      </c>
      <c r="K12" s="12">
        <f t="shared" si="0"/>
        <v>301030</v>
      </c>
      <c r="L12" s="12">
        <f t="shared" si="0"/>
        <v>376864.7</v>
      </c>
      <c r="M12" s="20"/>
      <c r="N12" s="21">
        <f>SUM(N9:N11)</f>
        <v>457600</v>
      </c>
      <c r="P12" s="37">
        <f>N12/100*7</f>
        <v>32032</v>
      </c>
    </row>
    <row r="13" spans="1:18" s="2" customFormat="1" ht="24.95" customHeight="1" x14ac:dyDescent="0.2">
      <c r="A13" s="71" t="s">
        <v>2</v>
      </c>
      <c r="B13" s="72"/>
      <c r="C13" s="72"/>
      <c r="D13" s="72"/>
      <c r="E13" s="75">
        <v>470000</v>
      </c>
      <c r="F13" s="7"/>
      <c r="G13" s="8"/>
      <c r="H13" s="8"/>
      <c r="I13" s="8"/>
      <c r="J13" s="8"/>
      <c r="K13" s="8"/>
      <c r="L13" s="8"/>
      <c r="M13" s="10" t="s">
        <v>11</v>
      </c>
      <c r="N13" s="9">
        <f>P12</f>
        <v>32032</v>
      </c>
    </row>
    <row r="14" spans="1:18" s="5" customFormat="1" ht="24.95" customHeight="1" x14ac:dyDescent="0.55000000000000004">
      <c r="A14" s="73"/>
      <c r="B14" s="74"/>
      <c r="C14" s="74"/>
      <c r="D14" s="74"/>
      <c r="E14" s="76"/>
      <c r="F14" s="64" t="str">
        <f>BAHTTEXT(N14)</f>
        <v>สี่แสนแปดหมื่นเก้าพันหกร้อยสามสิบสองบาทถ้วน</v>
      </c>
      <c r="G14" s="65"/>
      <c r="H14" s="65"/>
      <c r="I14" s="65"/>
      <c r="J14" s="65"/>
      <c r="K14" s="65"/>
      <c r="L14" s="65"/>
      <c r="M14" s="66"/>
      <c r="N14" s="3">
        <f>SUM(N12:N13)</f>
        <v>489632</v>
      </c>
    </row>
    <row r="15" spans="1:18" s="5" customFormat="1" ht="24.95" customHeight="1" x14ac:dyDescent="0.55000000000000004">
      <c r="A15" s="78" t="s">
        <v>26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6"/>
    </row>
    <row r="16" spans="1:18" s="5" customFormat="1" ht="80.25" customHeight="1" x14ac:dyDescent="0.55000000000000004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4:4" s="5" customFormat="1" ht="24.95" customHeight="1" x14ac:dyDescent="0.55000000000000004">
      <c r="D17" s="5" t="s">
        <v>13</v>
      </c>
    </row>
    <row r="18" spans="4:4" s="4" customFormat="1" ht="24.95" customHeight="1" x14ac:dyDescent="0.2"/>
    <row r="19" spans="4:4" s="4" customFormat="1" ht="24.95" customHeight="1" x14ac:dyDescent="0.2"/>
  </sheetData>
  <mergeCells count="21">
    <mergeCell ref="A15:N16"/>
    <mergeCell ref="A3:A7"/>
    <mergeCell ref="A2:N2"/>
    <mergeCell ref="F3:L3"/>
    <mergeCell ref="E3:E7"/>
    <mergeCell ref="C3:D7"/>
    <mergeCell ref="B3:B7"/>
    <mergeCell ref="G4:L5"/>
    <mergeCell ref="G6:G7"/>
    <mergeCell ref="H6:H7"/>
    <mergeCell ref="L6:L7"/>
    <mergeCell ref="A1:N1"/>
    <mergeCell ref="F14:M14"/>
    <mergeCell ref="F4:F7"/>
    <mergeCell ref="M3:M7"/>
    <mergeCell ref="N3:N7"/>
    <mergeCell ref="A13:D14"/>
    <mergeCell ref="E13:E14"/>
    <mergeCell ref="I6:I7"/>
    <mergeCell ref="J6:J7"/>
    <mergeCell ref="K6:K7"/>
  </mergeCells>
  <pageMargins left="0.27559055118110237" right="0" top="0.9055118110236221" bottom="0.15748031496062992" header="0.19685039370078741" footer="0.23622047244094491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9"/>
  <sheetViews>
    <sheetView topLeftCell="B1" zoomScale="95" zoomScaleNormal="95" workbookViewId="0">
      <selection activeCell="G9" sqref="G9"/>
    </sheetView>
  </sheetViews>
  <sheetFormatPr defaultRowHeight="24.95" customHeight="1" x14ac:dyDescent="0.4"/>
  <cols>
    <col min="1" max="1" width="3.875" style="1" customWidth="1"/>
    <col min="2" max="2" width="30.5" style="1" customWidth="1"/>
    <col min="3" max="3" width="5.25" style="1" customWidth="1"/>
    <col min="4" max="4" width="6.125" style="1" customWidth="1"/>
    <col min="5" max="5" width="13.75" style="1" customWidth="1"/>
    <col min="6" max="6" width="42.875" style="1" customWidth="1"/>
    <col min="7" max="9" width="20.625" style="1" customWidth="1"/>
    <col min="10" max="10" width="13" style="1" customWidth="1"/>
    <col min="11" max="11" width="15.875" style="1" customWidth="1"/>
    <col min="12" max="15" width="9" style="1"/>
    <col min="16" max="16" width="10.125" style="1" bestFit="1" customWidth="1"/>
    <col min="17" max="16384" width="9" style="1"/>
  </cols>
  <sheetData>
    <row r="1" spans="1:17" ht="24.95" customHeight="1" x14ac:dyDescent="0.65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7" ht="24.95" customHeight="1" x14ac:dyDescent="0.6">
      <c r="A2" s="81" t="s">
        <v>30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7" ht="24.95" customHeight="1" x14ac:dyDescent="0.65">
      <c r="A3" s="80" t="s">
        <v>0</v>
      </c>
      <c r="B3" s="67" t="s">
        <v>7</v>
      </c>
      <c r="C3" s="83" t="s">
        <v>9</v>
      </c>
      <c r="D3" s="84"/>
      <c r="E3" s="67" t="s">
        <v>3</v>
      </c>
      <c r="F3" s="82" t="s">
        <v>4</v>
      </c>
      <c r="G3" s="82"/>
      <c r="H3" s="82"/>
      <c r="I3" s="82"/>
      <c r="J3" s="93" t="s">
        <v>5</v>
      </c>
      <c r="K3" s="68" t="s">
        <v>1</v>
      </c>
    </row>
    <row r="4" spans="1:17" s="5" customFormat="1" ht="24.95" customHeight="1" x14ac:dyDescent="0.55000000000000004">
      <c r="A4" s="80"/>
      <c r="B4" s="67"/>
      <c r="C4" s="85"/>
      <c r="D4" s="86"/>
      <c r="E4" s="67"/>
      <c r="F4" s="67" t="s">
        <v>8</v>
      </c>
      <c r="G4" s="83" t="s">
        <v>10</v>
      </c>
      <c r="H4" s="89"/>
      <c r="I4" s="89"/>
      <c r="J4" s="94"/>
      <c r="K4" s="69"/>
    </row>
    <row r="5" spans="1:17" s="5" customFormat="1" ht="24.95" customHeight="1" x14ac:dyDescent="0.55000000000000004">
      <c r="A5" s="80"/>
      <c r="B5" s="67"/>
      <c r="C5" s="85"/>
      <c r="D5" s="86"/>
      <c r="E5" s="67"/>
      <c r="F5" s="67"/>
      <c r="G5" s="87"/>
      <c r="H5" s="90"/>
      <c r="I5" s="90"/>
      <c r="J5" s="94"/>
      <c r="K5" s="69"/>
    </row>
    <row r="6" spans="1:17" s="5" customFormat="1" ht="24.95" customHeight="1" x14ac:dyDescent="0.55000000000000004">
      <c r="A6" s="80"/>
      <c r="B6" s="67"/>
      <c r="C6" s="85"/>
      <c r="D6" s="86"/>
      <c r="E6" s="67"/>
      <c r="F6" s="67"/>
      <c r="G6" s="77" t="s">
        <v>15</v>
      </c>
      <c r="H6" s="96" t="s">
        <v>19</v>
      </c>
      <c r="I6" s="77" t="s">
        <v>17</v>
      </c>
      <c r="J6" s="94"/>
      <c r="K6" s="69"/>
    </row>
    <row r="7" spans="1:17" s="5" customFormat="1" ht="36" customHeight="1" x14ac:dyDescent="0.55000000000000004">
      <c r="A7" s="80"/>
      <c r="B7" s="67"/>
      <c r="C7" s="87"/>
      <c r="D7" s="88"/>
      <c r="E7" s="67"/>
      <c r="F7" s="67"/>
      <c r="G7" s="77"/>
      <c r="H7" s="96"/>
      <c r="I7" s="77"/>
      <c r="J7" s="95"/>
      <c r="K7" s="70"/>
    </row>
    <row r="8" spans="1:17" s="11" customFormat="1" ht="99" customHeight="1" x14ac:dyDescent="0.2">
      <c r="A8" s="22">
        <v>1</v>
      </c>
      <c r="B8" s="23" t="s">
        <v>14</v>
      </c>
      <c r="C8" s="19"/>
      <c r="D8" s="24"/>
      <c r="E8" s="34">
        <v>470000</v>
      </c>
      <c r="F8" s="35" t="s">
        <v>12</v>
      </c>
      <c r="G8" s="13"/>
      <c r="H8" s="13"/>
      <c r="I8" s="13"/>
      <c r="J8" s="39"/>
      <c r="K8" s="25"/>
    </row>
    <row r="9" spans="1:17" s="11" customFormat="1" ht="42.75" customHeight="1" x14ac:dyDescent="0.2">
      <c r="A9" s="33"/>
      <c r="B9" s="26" t="s">
        <v>31</v>
      </c>
      <c r="C9" s="27">
        <v>1</v>
      </c>
      <c r="D9" s="28" t="s">
        <v>21</v>
      </c>
      <c r="E9" s="29"/>
      <c r="F9" s="36" t="s">
        <v>24</v>
      </c>
      <c r="G9" s="30">
        <v>278774</v>
      </c>
      <c r="H9" s="30">
        <v>281336.45</v>
      </c>
      <c r="I9" s="30"/>
      <c r="J9" s="40">
        <v>278774</v>
      </c>
      <c r="K9" s="31">
        <f>H9</f>
        <v>281336.45</v>
      </c>
      <c r="M9" s="37">
        <f>G9/100*7</f>
        <v>19514.18</v>
      </c>
      <c r="P9" s="43">
        <v>150000</v>
      </c>
      <c r="Q9" s="44"/>
    </row>
    <row r="10" spans="1:17" s="11" customFormat="1" ht="30" customHeight="1" x14ac:dyDescent="0.2">
      <c r="A10" s="33"/>
      <c r="B10" s="26" t="s">
        <v>28</v>
      </c>
      <c r="C10" s="27">
        <v>1</v>
      </c>
      <c r="D10" s="28" t="s">
        <v>21</v>
      </c>
      <c r="E10" s="29"/>
      <c r="F10" s="36" t="s">
        <v>25</v>
      </c>
      <c r="G10" s="30">
        <v>151726</v>
      </c>
      <c r="H10" s="30">
        <f>121000+O14</f>
        <v>130815.89</v>
      </c>
      <c r="I10" s="30"/>
      <c r="J10" s="40">
        <v>121000</v>
      </c>
      <c r="K10" s="31">
        <f>H10</f>
        <v>130815.89</v>
      </c>
      <c r="P10" s="43">
        <v>270000</v>
      </c>
      <c r="Q10" s="44"/>
    </row>
    <row r="11" spans="1:17" s="11" customFormat="1" ht="44.25" customHeight="1" x14ac:dyDescent="0.2">
      <c r="A11" s="33"/>
      <c r="B11" s="26" t="s">
        <v>32</v>
      </c>
      <c r="C11" s="27">
        <v>1</v>
      </c>
      <c r="D11" s="28" t="s">
        <v>21</v>
      </c>
      <c r="E11" s="29"/>
      <c r="F11" s="36" t="s">
        <v>23</v>
      </c>
      <c r="G11" s="30">
        <v>39500</v>
      </c>
      <c r="H11" s="30">
        <f>36915.89-O14</f>
        <v>27100</v>
      </c>
      <c r="I11" s="30"/>
      <c r="J11" s="40">
        <v>39500</v>
      </c>
      <c r="K11" s="32">
        <f>H11</f>
        <v>27100</v>
      </c>
      <c r="O11" s="36" t="s">
        <v>23</v>
      </c>
      <c r="P11" s="43">
        <v>27100</v>
      </c>
      <c r="Q11" s="44"/>
    </row>
    <row r="12" spans="1:17" s="11" customFormat="1" ht="20.100000000000001" customHeight="1" x14ac:dyDescent="0.2">
      <c r="A12" s="14"/>
      <c r="B12" s="15"/>
      <c r="C12" s="16"/>
      <c r="D12" s="17"/>
      <c r="E12" s="18"/>
      <c r="F12" s="19" t="s">
        <v>22</v>
      </c>
      <c r="G12" s="12">
        <f>SUM(G11:G11)</f>
        <v>39500</v>
      </c>
      <c r="H12" s="12">
        <f>SUM(H9:H11)</f>
        <v>439252.34</v>
      </c>
      <c r="I12" s="12">
        <v>500000</v>
      </c>
      <c r="J12" s="41">
        <f>SUM(J9:J11)</f>
        <v>439274</v>
      </c>
      <c r="K12" s="21">
        <f>SUM(K9:K11)</f>
        <v>439252.34</v>
      </c>
      <c r="M12" s="37">
        <f>K12/100*7</f>
        <v>30747.663800000002</v>
      </c>
      <c r="O12" s="30">
        <v>36915.89</v>
      </c>
      <c r="P12" s="43">
        <f>SUM(P9:P11)</f>
        <v>447100</v>
      </c>
      <c r="Q12" s="44">
        <f>P12/100*7</f>
        <v>31297</v>
      </c>
    </row>
    <row r="13" spans="1:17" s="2" customFormat="1" ht="24.95" customHeight="1" x14ac:dyDescent="0.2">
      <c r="A13" s="71" t="s">
        <v>2</v>
      </c>
      <c r="B13" s="72"/>
      <c r="C13" s="72"/>
      <c r="D13" s="72"/>
      <c r="E13" s="75">
        <v>470000</v>
      </c>
      <c r="F13" s="7"/>
      <c r="G13" s="8"/>
      <c r="H13" s="8"/>
      <c r="I13" s="8"/>
      <c r="J13" s="10" t="s">
        <v>11</v>
      </c>
      <c r="K13" s="9">
        <f>M12</f>
        <v>30747.663800000002</v>
      </c>
      <c r="O13" s="2">
        <v>27100</v>
      </c>
      <c r="P13" s="45">
        <f>P12+Q12</f>
        <v>478397</v>
      </c>
      <c r="Q13" s="45"/>
    </row>
    <row r="14" spans="1:17" s="5" customFormat="1" ht="24.95" customHeight="1" x14ac:dyDescent="0.55000000000000004">
      <c r="A14" s="73"/>
      <c r="B14" s="74"/>
      <c r="C14" s="74"/>
      <c r="D14" s="74"/>
      <c r="E14" s="76"/>
      <c r="F14" s="64" t="str">
        <f>BAHTTEXT(K14)</f>
        <v>สี่แสนเจ็ดหมื่นบาทถ้วน</v>
      </c>
      <c r="G14" s="65"/>
      <c r="H14" s="65"/>
      <c r="I14" s="65"/>
      <c r="J14" s="66"/>
      <c r="K14" s="3">
        <f>SUM(K12:K13)</f>
        <v>470000.00380000001</v>
      </c>
      <c r="O14" s="38">
        <f>O12-O13</f>
        <v>9815.89</v>
      </c>
    </row>
    <row r="15" spans="1:17" s="5" customFormat="1" ht="24.95" customHeight="1" x14ac:dyDescent="0.55000000000000004">
      <c r="A15" s="78" t="s">
        <v>26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6"/>
      <c r="M15" s="42">
        <f>470000-K14</f>
        <v>-3.8000000058673322E-3</v>
      </c>
    </row>
    <row r="16" spans="1:17" s="5" customFormat="1" ht="80.25" customHeight="1" x14ac:dyDescent="0.55000000000000004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4:4" s="5" customFormat="1" ht="24.95" customHeight="1" x14ac:dyDescent="0.55000000000000004">
      <c r="D17" s="5" t="s">
        <v>13</v>
      </c>
    </row>
    <row r="18" spans="4:4" s="4" customFormat="1" ht="24.95" customHeight="1" x14ac:dyDescent="0.2"/>
    <row r="19" spans="4:4" s="4" customFormat="1" ht="24.95" customHeight="1" x14ac:dyDescent="0.2"/>
  </sheetData>
  <mergeCells count="18">
    <mergeCell ref="A13:D14"/>
    <mergeCell ref="E13:E14"/>
    <mergeCell ref="F14:J14"/>
    <mergeCell ref="A15:K16"/>
    <mergeCell ref="G4:I5"/>
    <mergeCell ref="G6:G7"/>
    <mergeCell ref="H6:H7"/>
    <mergeCell ref="I6:I7"/>
    <mergeCell ref="A1:K1"/>
    <mergeCell ref="A2:K2"/>
    <mergeCell ref="A3:A7"/>
    <mergeCell ref="B3:B7"/>
    <mergeCell ref="C3:D7"/>
    <mergeCell ref="E3:E7"/>
    <mergeCell ref="F3:I3"/>
    <mergeCell ref="J3:J7"/>
    <mergeCell ref="K3:K7"/>
    <mergeCell ref="F4:F7"/>
  </mergeCells>
  <pageMargins left="0.27559055118110237" right="0" top="0.9055118110236221" bottom="0.15748031496062992" header="0.19685039370078741" footer="0.23622047244094491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7"/>
  <sheetViews>
    <sheetView tabSelected="1" view="pageBreakPreview" zoomScale="90" zoomScaleNormal="95" zoomScaleSheetLayoutView="90" workbookViewId="0">
      <selection activeCell="E29" sqref="E29"/>
    </sheetView>
  </sheetViews>
  <sheetFormatPr defaultRowHeight="24.95" customHeight="1" x14ac:dyDescent="0.4"/>
  <cols>
    <col min="1" max="1" width="3.875" style="1" customWidth="1"/>
    <col min="2" max="2" width="32.625" style="1" customWidth="1"/>
    <col min="3" max="3" width="1.875" style="1" bestFit="1" customWidth="1"/>
    <col min="4" max="4" width="6.125" style="1" customWidth="1"/>
    <col min="5" max="5" width="13.75" style="1" customWidth="1"/>
    <col min="6" max="6" width="38.125" style="1" customWidth="1"/>
    <col min="7" max="7" width="12.625" style="1" customWidth="1"/>
    <col min="8" max="8" width="12.875" style="1" customWidth="1"/>
    <col min="9" max="9" width="12.5" style="1" customWidth="1"/>
    <col min="10" max="10" width="16.125" style="1" customWidth="1"/>
    <col min="11" max="11" width="13" style="1" customWidth="1"/>
    <col min="12" max="12" width="18" style="1" customWidth="1"/>
    <col min="13" max="13" width="9" style="1"/>
    <col min="14" max="14" width="10.125" style="1" bestFit="1" customWidth="1"/>
    <col min="15" max="15" width="11.75" style="48" customWidth="1"/>
    <col min="16" max="16" width="9" style="1"/>
    <col min="17" max="17" width="10.125" style="1" bestFit="1" customWidth="1"/>
    <col min="18" max="16384" width="9" style="1"/>
  </cols>
  <sheetData>
    <row r="1" spans="1:19" ht="24.95" customHeight="1" x14ac:dyDescent="0.65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31.5" customHeight="1" x14ac:dyDescent="0.4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9" ht="24.95" customHeight="1" x14ac:dyDescent="0.65">
      <c r="A3" s="80" t="s">
        <v>0</v>
      </c>
      <c r="B3" s="67" t="s">
        <v>7</v>
      </c>
      <c r="C3" s="83" t="s">
        <v>9</v>
      </c>
      <c r="D3" s="84"/>
      <c r="E3" s="67" t="s">
        <v>3</v>
      </c>
      <c r="F3" s="102" t="s">
        <v>4</v>
      </c>
      <c r="G3" s="103"/>
      <c r="H3" s="103"/>
      <c r="I3" s="103"/>
      <c r="J3" s="104"/>
      <c r="K3" s="93" t="s">
        <v>5</v>
      </c>
      <c r="L3" s="68" t="s">
        <v>1</v>
      </c>
      <c r="N3" s="83"/>
      <c r="O3" s="89"/>
      <c r="P3" s="89"/>
      <c r="Q3" s="89"/>
      <c r="R3" s="89"/>
      <c r="S3" s="89"/>
    </row>
    <row r="4" spans="1:19" s="5" customFormat="1" ht="15.75" customHeight="1" x14ac:dyDescent="0.55000000000000004">
      <c r="A4" s="80"/>
      <c r="B4" s="67"/>
      <c r="C4" s="85"/>
      <c r="D4" s="86"/>
      <c r="E4" s="67"/>
      <c r="F4" s="70" t="s">
        <v>41</v>
      </c>
      <c r="G4" s="85" t="s">
        <v>42</v>
      </c>
      <c r="H4" s="99"/>
      <c r="I4" s="86"/>
      <c r="J4" s="93" t="s">
        <v>43</v>
      </c>
      <c r="K4" s="94"/>
      <c r="L4" s="69"/>
      <c r="N4" s="87"/>
      <c r="O4" s="90"/>
      <c r="P4" s="90"/>
      <c r="Q4" s="90"/>
      <c r="R4" s="90"/>
      <c r="S4" s="90"/>
    </row>
    <row r="5" spans="1:19" s="5" customFormat="1" ht="15" customHeight="1" x14ac:dyDescent="0.55000000000000004">
      <c r="A5" s="80"/>
      <c r="B5" s="67"/>
      <c r="C5" s="85"/>
      <c r="D5" s="86"/>
      <c r="E5" s="67"/>
      <c r="F5" s="67"/>
      <c r="G5" s="87"/>
      <c r="H5" s="90"/>
      <c r="I5" s="88"/>
      <c r="J5" s="94"/>
      <c r="K5" s="94"/>
      <c r="L5" s="69"/>
      <c r="O5" s="49"/>
    </row>
    <row r="6" spans="1:19" s="5" customFormat="1" ht="24.95" customHeight="1" x14ac:dyDescent="0.55000000000000004">
      <c r="A6" s="80"/>
      <c r="B6" s="67"/>
      <c r="C6" s="85"/>
      <c r="D6" s="86"/>
      <c r="E6" s="67"/>
      <c r="F6" s="67"/>
      <c r="G6" s="77" t="s">
        <v>33</v>
      </c>
      <c r="H6" s="77" t="s">
        <v>33</v>
      </c>
      <c r="I6" s="77" t="s">
        <v>33</v>
      </c>
      <c r="J6" s="94"/>
      <c r="K6" s="94"/>
      <c r="L6" s="69"/>
      <c r="N6" s="38"/>
      <c r="O6" s="49"/>
    </row>
    <row r="7" spans="1:19" s="5" customFormat="1" ht="17.25" customHeight="1" x14ac:dyDescent="0.55000000000000004">
      <c r="A7" s="80"/>
      <c r="B7" s="67"/>
      <c r="C7" s="87"/>
      <c r="D7" s="88"/>
      <c r="E7" s="67"/>
      <c r="F7" s="67"/>
      <c r="G7" s="77"/>
      <c r="H7" s="77"/>
      <c r="I7" s="77"/>
      <c r="J7" s="95"/>
      <c r="K7" s="95"/>
      <c r="L7" s="70"/>
      <c r="O7" s="49"/>
    </row>
    <row r="8" spans="1:19" s="11" customFormat="1" ht="44.25" customHeight="1" x14ac:dyDescent="0.2">
      <c r="A8" s="33"/>
      <c r="B8" s="26"/>
      <c r="C8" s="27"/>
      <c r="D8" s="28"/>
      <c r="E8" s="29"/>
      <c r="F8" s="46"/>
      <c r="G8" s="30"/>
      <c r="H8" s="30"/>
      <c r="I8" s="30"/>
      <c r="J8" s="30"/>
      <c r="K8" s="40"/>
      <c r="L8" s="31"/>
      <c r="O8" s="44"/>
      <c r="Q8" s="43"/>
      <c r="R8" s="44"/>
    </row>
    <row r="9" spans="1:19" s="57" customFormat="1" ht="42.75" customHeight="1" x14ac:dyDescent="0.2">
      <c r="A9" s="54"/>
      <c r="B9" s="50"/>
      <c r="C9" s="51"/>
      <c r="D9" s="52"/>
      <c r="E9" s="55"/>
      <c r="F9" s="47"/>
      <c r="G9" s="40"/>
      <c r="H9" s="40"/>
      <c r="I9" s="40"/>
      <c r="J9" s="40"/>
      <c r="K9" s="40"/>
      <c r="L9" s="56"/>
      <c r="O9" s="58"/>
      <c r="Q9" s="59"/>
      <c r="R9" s="58"/>
    </row>
    <row r="10" spans="1:19" s="57" customFormat="1" ht="42.75" customHeight="1" x14ac:dyDescent="0.2">
      <c r="A10" s="54"/>
      <c r="B10" s="50"/>
      <c r="C10" s="51"/>
      <c r="D10" s="52"/>
      <c r="E10" s="55"/>
      <c r="F10" s="61"/>
      <c r="G10" s="40"/>
      <c r="H10" s="40"/>
      <c r="I10" s="40"/>
      <c r="J10" s="40"/>
      <c r="K10" s="40"/>
      <c r="L10" s="56"/>
      <c r="O10" s="58"/>
      <c r="Q10" s="59"/>
      <c r="R10" s="58"/>
    </row>
    <row r="11" spans="1:19" s="57" customFormat="1" ht="41.25" customHeight="1" x14ac:dyDescent="0.2">
      <c r="A11" s="54"/>
      <c r="B11" s="50"/>
      <c r="C11" s="51"/>
      <c r="D11" s="52"/>
      <c r="E11" s="55"/>
      <c r="F11" s="47"/>
      <c r="G11" s="40"/>
      <c r="H11" s="40"/>
      <c r="I11" s="40"/>
      <c r="J11" s="40"/>
      <c r="K11" s="40"/>
      <c r="L11" s="56"/>
      <c r="N11" s="60"/>
      <c r="O11" s="58"/>
      <c r="Q11" s="59"/>
      <c r="R11" s="58"/>
    </row>
    <row r="12" spans="1:19" s="11" customFormat="1" ht="43.5" customHeight="1" x14ac:dyDescent="0.2">
      <c r="A12" s="33"/>
      <c r="B12" s="50"/>
      <c r="C12" s="27"/>
      <c r="D12" s="28"/>
      <c r="E12" s="29"/>
      <c r="F12" s="46"/>
      <c r="G12" s="40"/>
      <c r="H12" s="40"/>
      <c r="I12" s="40"/>
      <c r="J12" s="40"/>
      <c r="K12" s="40"/>
      <c r="L12" s="32"/>
      <c r="N12" s="37"/>
      <c r="O12" s="44"/>
      <c r="Q12" s="43"/>
      <c r="R12" s="44"/>
    </row>
    <row r="13" spans="1:19" s="11" customFormat="1" ht="20.100000000000001" customHeight="1" x14ac:dyDescent="0.2">
      <c r="A13" s="14"/>
      <c r="B13" s="15"/>
      <c r="C13" s="16"/>
      <c r="D13" s="17"/>
      <c r="E13" s="18"/>
      <c r="F13" s="19"/>
      <c r="G13" s="53"/>
      <c r="H13" s="53"/>
      <c r="I13" s="12"/>
      <c r="J13" s="20"/>
      <c r="K13" s="41"/>
      <c r="L13" s="21"/>
      <c r="N13" s="37"/>
      <c r="O13" s="44"/>
      <c r="P13" s="30"/>
      <c r="Q13" s="43"/>
      <c r="R13" s="44"/>
    </row>
    <row r="14" spans="1:19" s="2" customFormat="1" ht="24.95" customHeight="1" x14ac:dyDescent="0.2">
      <c r="A14" s="71" t="s">
        <v>2</v>
      </c>
      <c r="B14" s="72"/>
      <c r="C14" s="72"/>
      <c r="D14" s="72"/>
      <c r="E14" s="75"/>
      <c r="F14" s="7"/>
      <c r="G14" s="8"/>
      <c r="H14" s="8"/>
      <c r="I14" s="8"/>
      <c r="J14" s="8"/>
      <c r="K14" s="10" t="s">
        <v>44</v>
      </c>
      <c r="L14" s="9">
        <v>0</v>
      </c>
      <c r="O14" s="45"/>
      <c r="Q14" s="45"/>
      <c r="R14" s="45"/>
    </row>
    <row r="15" spans="1:19" s="5" customFormat="1" ht="24.95" customHeight="1" x14ac:dyDescent="0.55000000000000004">
      <c r="A15" s="73"/>
      <c r="B15" s="74"/>
      <c r="C15" s="74"/>
      <c r="D15" s="74"/>
      <c r="E15" s="76"/>
      <c r="F15" s="64" t="str">
        <f>BAHTTEXT(L15)</f>
        <v>ศูนย์บาทถ้วน</v>
      </c>
      <c r="G15" s="65"/>
      <c r="H15" s="65"/>
      <c r="I15" s="65"/>
      <c r="J15" s="65"/>
      <c r="K15" s="66"/>
      <c r="L15" s="3">
        <f>SUM(L13:L14)</f>
        <v>0</v>
      </c>
      <c r="O15" s="49"/>
      <c r="P15" s="38"/>
    </row>
    <row r="16" spans="1:19" s="5" customFormat="1" ht="31.5" customHeight="1" x14ac:dyDescent="0.55000000000000004">
      <c r="A16" s="97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6"/>
      <c r="N16" s="42"/>
      <c r="O16" s="49"/>
    </row>
    <row r="17" spans="1:15" s="5" customFormat="1" ht="24.95" customHeight="1" x14ac:dyDescent="0.55000000000000004">
      <c r="A17" s="105" t="s">
        <v>39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6"/>
      <c r="N17" s="42"/>
      <c r="O17" s="49"/>
    </row>
    <row r="18" spans="1:15" s="5" customFormat="1" ht="24.95" customHeight="1" x14ac:dyDescent="0.55000000000000004">
      <c r="A18" s="105" t="s">
        <v>38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6"/>
      <c r="N18" s="42"/>
      <c r="O18" s="49"/>
    </row>
    <row r="19" spans="1:15" s="5" customFormat="1" ht="24.95" customHeight="1" x14ac:dyDescent="0.55000000000000004">
      <c r="A19" s="105" t="s">
        <v>40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6"/>
      <c r="N19" s="42"/>
      <c r="O19" s="49"/>
    </row>
    <row r="20" spans="1:15" s="5" customFormat="1" ht="24.95" customHeight="1" x14ac:dyDescent="0.55000000000000004">
      <c r="A20" s="105" t="s">
        <v>35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6"/>
      <c r="N20" s="42"/>
      <c r="O20" s="49"/>
    </row>
    <row r="21" spans="1:15" s="5" customFormat="1" ht="24.95" customHeight="1" x14ac:dyDescent="0.55000000000000004">
      <c r="A21" s="105" t="s">
        <v>36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6"/>
      <c r="N21" s="42"/>
      <c r="O21" s="49"/>
    </row>
    <row r="22" spans="1:15" s="5" customFormat="1" ht="24.95" customHeight="1" x14ac:dyDescent="0.55000000000000004">
      <c r="A22" s="105" t="s">
        <v>45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6"/>
      <c r="N22" s="42"/>
      <c r="O22" s="49"/>
    </row>
    <row r="23" spans="1:15" s="5" customFormat="1" ht="24.95" customHeight="1" x14ac:dyDescent="0.55000000000000004">
      <c r="A23" s="105" t="s">
        <v>37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6"/>
      <c r="N23" s="42"/>
      <c r="O23" s="49"/>
    </row>
    <row r="24" spans="1:15" s="5" customFormat="1" ht="16.5" customHeight="1" x14ac:dyDescent="0.55000000000000004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6"/>
      <c r="N24" s="42"/>
      <c r="O24" s="49"/>
    </row>
    <row r="25" spans="1:15" s="5" customFormat="1" ht="24.95" customHeight="1" x14ac:dyDescent="0.55000000000000004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5" s="5" customFormat="1" ht="24.95" customHeight="1" x14ac:dyDescent="0.55000000000000004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5" s="5" customFormat="1" ht="24.95" customHeight="1" x14ac:dyDescent="0.55000000000000004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</sheetData>
  <mergeCells count="28">
    <mergeCell ref="A17:L17"/>
    <mergeCell ref="A18:L18"/>
    <mergeCell ref="A19:L19"/>
    <mergeCell ref="A20:L20"/>
    <mergeCell ref="A24:L24"/>
    <mergeCell ref="A21:L21"/>
    <mergeCell ref="A22:L22"/>
    <mergeCell ref="A23:L23"/>
    <mergeCell ref="A1:L1"/>
    <mergeCell ref="A2:L2"/>
    <mergeCell ref="A3:A7"/>
    <mergeCell ref="B3:B7"/>
    <mergeCell ref="C3:D7"/>
    <mergeCell ref="E3:E7"/>
    <mergeCell ref="K3:K7"/>
    <mergeCell ref="L3:L7"/>
    <mergeCell ref="F4:F7"/>
    <mergeCell ref="F3:J3"/>
    <mergeCell ref="J4:J7"/>
    <mergeCell ref="N3:S4"/>
    <mergeCell ref="A16:L16"/>
    <mergeCell ref="G4:I5"/>
    <mergeCell ref="G6:G7"/>
    <mergeCell ref="I6:I7"/>
    <mergeCell ref="A14:D15"/>
    <mergeCell ref="E14:E15"/>
    <mergeCell ref="F15:K15"/>
    <mergeCell ref="H6:H7"/>
  </mergeCells>
  <pageMargins left="0.39370078740157483" right="0.31496062992125984" top="0.47244094488188981" bottom="0.15748031496062992" header="0.19685039370078741" footer="0.23622047244094491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ตารางคำนวณราคากลาง</vt:lpstr>
      <vt:lpstr>ตารางคำนวณราคากลาง (2)</vt:lpstr>
      <vt:lpstr>ตารางคำนวณราคากลาง (3)</vt:lpstr>
      <vt:lpstr>ตารางคำนวณราคากลาง!Print_Area</vt:lpstr>
      <vt:lpstr>'ตารางคำนวณราคากลาง (2)'!Print_Area</vt:lpstr>
      <vt:lpstr>'ตารางคำนวณราคากลาง (3)'!Print_Area</vt:lpstr>
      <vt:lpstr>ตารางคำนวณราคากลาง!Print_Titles</vt:lpstr>
      <vt:lpstr>'ตารางคำนวณราคากลาง (2)'!Print_Titles</vt:lpstr>
      <vt:lpstr>'ตารางคำนวณราคากลาง 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2017-06-29T01:31:12Z</cp:lastPrinted>
  <dcterms:created xsi:type="dcterms:W3CDTF">2014-11-14T05:40:41Z</dcterms:created>
  <dcterms:modified xsi:type="dcterms:W3CDTF">2017-06-29T01:31:16Z</dcterms:modified>
</cp:coreProperties>
</file>