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YAN\Documents\"/>
    </mc:Choice>
  </mc:AlternateContent>
  <bookViews>
    <workbookView xWindow="0" yWindow="0" windowWidth="23715" windowHeight="8610"/>
  </bookViews>
  <sheets>
    <sheet name="วิทยาศาสตร์" sheetId="1" r:id="rId1"/>
  </sheets>
  <definedNames>
    <definedName name="_xlnm.Print_Area" localSheetId="0">วิทยาศาสตร์!$A$1:$I$119</definedName>
    <definedName name="_xlnm.Print_Titles" localSheetId="0">วิทยาศาสตร์!$4:$6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52" i="1"/>
  <c r="G57" i="1"/>
  <c r="G60" i="1"/>
  <c r="G65" i="1"/>
  <c r="J65" i="1"/>
  <c r="G67" i="1"/>
  <c r="G64" i="1" s="1"/>
  <c r="J64" i="1" s="1"/>
  <c r="G76" i="1"/>
  <c r="G78" i="1"/>
  <c r="G80" i="1"/>
  <c r="J80" i="1" s="1"/>
  <c r="G92" i="1"/>
  <c r="G94" i="1"/>
  <c r="J108" i="1"/>
  <c r="G110" i="1"/>
  <c r="G111" i="1"/>
  <c r="J67" i="1" l="1"/>
  <c r="G51" i="1"/>
  <c r="J76" i="1"/>
  <c r="G9" i="1"/>
  <c r="G75" i="1"/>
  <c r="G7" i="1" l="1"/>
  <c r="K7" i="1" s="1"/>
  <c r="G115" i="1"/>
  <c r="J109" i="1" s="1"/>
</calcChain>
</file>

<file path=xl/sharedStrings.xml><?xml version="1.0" encoding="utf-8"?>
<sst xmlns="http://schemas.openxmlformats.org/spreadsheetml/2006/main" count="694" uniqueCount="236">
  <si>
    <t xml:space="preserve">                                                                                                6011500  รายจ่ายอื่น</t>
  </si>
  <si>
    <t>ค่าตอบแทนพนักงานราชการ</t>
  </si>
  <si>
    <t>6011240    ค่าสาธารณูปโภค                                                      6011420 เงินอุดหนุนเฉพาะกิจ</t>
  </si>
  <si>
    <t>ค่าจ้างลูกจ้างสัญญาจ้าง</t>
  </si>
  <si>
    <t>6011230    ค่าวัสดุ                                                                  6011410 เงินอุดหนุนทั่วไป</t>
  </si>
  <si>
    <t>ค่าจ้างชั่วคราว</t>
  </si>
  <si>
    <t>6011220   ค่าใช้สอย                                                                6011320 ที่ดิน สิ่งก่อสร้าง</t>
  </si>
  <si>
    <t>ค่าจ้างประจำ</t>
  </si>
  <si>
    <t>บาท</t>
  </si>
  <si>
    <t>รวมงบประมาณทั้งสิ้น</t>
  </si>
  <si>
    <t>6011210   ค่าตอบแทน                                                             6011310  ครุภัณฑ์</t>
  </si>
  <si>
    <t>เงินเดือน</t>
  </si>
  <si>
    <t>หมายเหตุ  ** แหล่งของเงินจะแบ่งตามงบประมาณรายจ่าย ดังนี้</t>
  </si>
  <si>
    <t xml:space="preserve">  บ้านชุมชน วัด โรงเรียน ด้วยกิจกรรมค่ายอาสาพฒันาเชิงท่องเที่ยวและทำนุบำรุงศิลปวัฒนธรรม</t>
  </si>
  <si>
    <t>คณะวิทยาศาสตร์และเทคโนโลยี</t>
  </si>
  <si>
    <t>งบรายจ่ายอื่น</t>
  </si>
  <si>
    <t xml:space="preserve">  โครงการส่งเสริมการจัดกิจกรรมลดเวลาเรียนเพิ่มเวลารู้ทางด้านวิทยาศาสตร์และดาราศาสตร์แบบบูรณาการ </t>
  </si>
  <si>
    <t> 60A66113ควท01W01</t>
  </si>
  <si>
    <t>2015531004700001</t>
  </si>
  <si>
    <t>201554700L4500</t>
  </si>
  <si>
    <t>ค่าใช้จ่ายโครงการการอนุรักษ์วัฒนธรรมท้องถิ่นและโครงการทำนุบำรุงศิลปวัฒนธรรม</t>
  </si>
  <si>
    <t>ผลผลิต : ผลงานทำนุบำรุงศิลป วัฒนธรรม (2015531004)</t>
  </si>
  <si>
    <t>กิจกรรมหลัก : สืบสานและอนุรักษ์ศิลปวัฒนธรรม (201554700L4500)</t>
  </si>
  <si>
    <t>แผนงาน : พื้นฐานด้านการแก้ไขปัญหาความยากจน ลดความเหลื่อมล้ำ</t>
  </si>
  <si>
    <t>2015531004</t>
  </si>
  <si>
    <t>ศูนย์เทคโนโลยีที่เหมาะสม</t>
  </si>
  <si>
    <t>โครงการออกแบบและสร้างเตาเผาเถ้าถ่านบริสุทธิ์ เพื่อใช้สำหรับกระบวนการผลิตผ้าย้อมคราม</t>
  </si>
  <si>
    <t>60A55311ควท17W02</t>
  </si>
  <si>
    <t>2015526003700012</t>
  </si>
  <si>
    <t>โครงการเผยแพร่สื่อ เรื่อง คราม (ฉบับย่อ)</t>
  </si>
  <si>
    <t>60A55311ควท02W12</t>
  </si>
  <si>
    <t>โครงการเผยแพร่สื่อต่างๆ</t>
  </si>
  <si>
    <t>60A55311ควท02W11</t>
  </si>
  <si>
    <t>โครงการการดำเนินงาน อพ.สธ. มหาวิทยาลัยราชภัฏสกลนคร สนองพระราชดำริในโครงการอนุรักษ์พันธุกรรมพืชอันเนื่องมาจากพระราชดำริสมเด็จพระเทพรัตนราชสุดาฯ สยามบรมราชกุมารี</t>
  </si>
  <si>
    <t>60A55311ควท02W10</t>
  </si>
  <si>
    <t>โครงการประสิทธิภาพของสารสกัดจากครามในการต้านเชื้อจุลินทรีย์</t>
  </si>
  <si>
    <t>60A55311ควท02W09</t>
  </si>
  <si>
    <t>โครงการองค์ประกอบทางเคมีและฤทธ์ต้านอนุมูลอิสระจากใบคราม</t>
  </si>
  <si>
    <t>60A55311ควท02W08</t>
  </si>
  <si>
    <t>โครงการศึกษาชนิดพันธุ์พืชและสัตว์ต่างถิ่นที่คุกคามความหลากหลายทางชีวภาพของหนองหาร จังหวัดสกลนคร</t>
  </si>
  <si>
    <t>60A55311ควท02W07</t>
  </si>
  <si>
    <t>โครงการคุณค่าทางโภชนาการและการแปรรูปผลิตภัณฑ์โดยใช้ผงผักปรุงรส จังหวัดสกลนคร</t>
  </si>
  <si>
    <t>60A55311ควท02W06</t>
  </si>
  <si>
    <t>โครงการคุณค่าทางโภชนาการและการใช้ประโยชน์จากทรัพยากรชีวภาพรอบหนองหาร จังหวัดสกลนคร</t>
  </si>
  <si>
    <t>60A55311ควท02W05</t>
  </si>
  <si>
    <t>โครงการตรวจสอบ ติดตามดัชนีคุณภาพน้ำผิวดิน ระยะที่ 1</t>
  </si>
  <si>
    <t>60A55311ควท02W04</t>
  </si>
  <si>
    <t>โครงการปลูก เก็บรวบรวมและรักษาเมล็ดพันธุ์คราม ในจังหวัดสกลนคร</t>
  </si>
  <si>
    <t>60A55311ควท02W03</t>
  </si>
  <si>
    <t>โครงการสำรวจเก็บรวบรวมทรัพยากรกายภาพ ชีวภาพ วัฒนธรรม และภูมิปัญญาท้องถิ่นในจังหวัดสกลนคร</t>
  </si>
  <si>
    <t>60A55311ควท02W02</t>
  </si>
  <si>
    <t>โครงการสำรวจ ทำรหัสพิกัด ทรัพยากรกายภาพ ชีวภาพ ในพื้นที่ปกป้องพันธุกรรมพืช</t>
  </si>
  <si>
    <t>60A55311ควท02W01</t>
  </si>
  <si>
    <t>201554700L4497</t>
  </si>
  <si>
    <t>ค่าใช้จ่ายโครงการอนุรักษ์พันธุกรรมพืชอันเนื่องมาจากพระราชดำริ โครงการเฉลิมพระเกียรติสมเด็จพระเทพรัตนราชสุดาฯสยามบรมราชกุมารีในโอกาสฉลองพระชนมายุ 5 รอบ 2 เมษายน  2558</t>
  </si>
  <si>
    <t xml:space="preserve">  โครงการสหกิจศึกษา หลักสูตรสาธารณสุขศาสตร์</t>
  </si>
  <si>
    <t>60A55311ควท14W02</t>
  </si>
  <si>
    <t>2015526003700013</t>
  </si>
  <si>
    <t>201554700L4498</t>
  </si>
  <si>
    <t>ค่าใช้จ่ายโครงการสหกิจศึกษา</t>
  </si>
  <si>
    <t>10. โครงการธนาคารวัสดุรีไซเคิลเพื่ออนุรักษ์พลังงานทรัพยากรธรรมชาติและสิ่งแวดล้อมอย่างยั่งยืน</t>
  </si>
  <si>
    <t> 60A55311ควท06W01</t>
  </si>
  <si>
    <t>2015526003700010</t>
  </si>
  <si>
    <t>9 โครงการค่ายบ่มเพาะต้นกล้าทางคอมพิวเตอร์</t>
  </si>
  <si>
    <t>  60A55311ควท08W01</t>
  </si>
  <si>
    <t>8. โครงการคณิตศาสตร์อาสาสู่ศาสตร์และศิลป์เพื่อแผ่นดินเกิด</t>
  </si>
  <si>
    <t>  60A55311ควท07W01</t>
  </si>
  <si>
    <t>8. โครงการควบคุมและติดตามคุณภาพผ้าคราม</t>
  </si>
  <si>
    <t>  60A55311ควท04W01</t>
  </si>
  <si>
    <t>7. โครงการพัฒนาศักยภาพแกนนำและเครือข่ายด้านสุขภาพในการขับเคลื่อนงานด้านการสร้างเสริมสุขภาพ 
 ของประชาชน</t>
  </si>
  <si>
    <t> 60A55311ควท14W01</t>
  </si>
  <si>
    <t>6. โครงการความร่วมมือกับองค์การพิพิธภัณฑ์วิทยาศาสตร์แห่งชาติ การอบรมเชิงปฏิบัติการ การเรียนรู้ 
 วิทยาศาสตร์ผ่านกิจกรรมจรวดขวดน้ำ</t>
  </si>
  <si>
    <t>60A55311ควท16W01</t>
  </si>
  <si>
    <t>5. โครงการการส่งเสริมแปรรูปผักตบชวา และเทคโนโลยีปุ่ยชีวภาพอัดเม็ด เพื่อการพัฒนาสู่อาชีพ</t>
  </si>
  <si>
    <t>60A55311ควท17W01</t>
  </si>
  <si>
    <t>4. โครงการความร่วมการพัฒนากิจกรรมการเรียนการสอนด้านวิทยาศาสตร์และเทคโนโลยี</t>
  </si>
  <si>
    <t>  60A55311ควท01W02</t>
  </si>
  <si>
    <t>3. โครงการค่ายวิทยาศาสตร์สำหรับเยาวชน</t>
  </si>
  <si>
    <t> 60A55311ควท16W03</t>
  </si>
  <si>
    <t>2. โครงการห้องปฏิบัติการวิทยาศาสตร์เคลื่อนที่</t>
  </si>
  <si>
    <t> 60A55311ควท16W02</t>
  </si>
  <si>
    <t>1. โครงการการเรียนรู้วิทยาศาสตร์ผ่านกิจกรรมในระดับประถมศึกษา</t>
  </si>
  <si>
    <t>60A55311ควท16W04</t>
  </si>
  <si>
    <t>ค่าใช้จ่ายสำหรับโครงการบริการวิชาการ</t>
  </si>
  <si>
    <t xml:space="preserve">  โครงการพัฒนาพื้นฐานความรู้ในรายวิชาคณิตศาสตร์ แก่โรงเรียนขยายโอกาสในเขตพื้นที่จังหวัดสกลนคร</t>
  </si>
  <si>
    <t>60A55311ควท07W02</t>
  </si>
  <si>
    <t>2015526003700005</t>
  </si>
  <si>
    <t>ค่าใช้จ่ายโครงการพัฒนาพื้นฐานความรู้ในรายวิชาคณิตศาสตร์แก่โรงเรียนขยายโอกาสในเขต
พื้นที่จังหวัดสกลนคร</t>
  </si>
  <si>
    <t xml:space="preserve">  โครงการพัฒนาการเรียนรู้สะเต็มศึกษาในสถานศึกษาจังหวัดสกลนคร</t>
  </si>
  <si>
    <t> 60A55311ควท01W01</t>
  </si>
  <si>
    <t>2015526003700002</t>
  </si>
  <si>
    <t>ค่าใช้จ่ายโครงการพัฒนาการเรียนรู้สะเต็มศึกษาในสถานศึกษาจังหวัดสกลนคร</t>
  </si>
  <si>
    <t>ผลผลิต : ผลงานการให้บริการวิชาการ  (2015526003)</t>
  </si>
  <si>
    <t>กิจกรรมหลัก : เผยแพร่ความรู้และบริการวิชาการ  (201554700L4497)</t>
  </si>
  <si>
    <t>แผนงาน : พื้นฐานด้านการพัฒนาและเสริมสร้างศักยภาพคน</t>
  </si>
  <si>
    <t>2015526003</t>
  </si>
  <si>
    <t>4. โครงการพัฒนาจุดเด่นขิงนักศึกษาสาธารณสุขศาสตร์ ตามนโยบาย 1 คณะ 1 สาขาวิชา</t>
  </si>
  <si>
    <t> 60A55210ควท14W01 </t>
  </si>
  <si>
    <t>2015526002700004</t>
  </si>
  <si>
    <t>201554700L4493</t>
  </si>
  <si>
    <t xml:space="preserve">   (Radiation Safety In-house Training)</t>
  </si>
  <si>
    <t>ศูนย์วิทยาศาสตร์</t>
  </si>
  <si>
    <t xml:space="preserve">3. โครงการอบรม หลักสูตร การปฏิบัติงานเกี่ยวข้องกับรังสีอย่างปลอดภัย  </t>
  </si>
  <si>
    <t>  60A55210ควท16W02 </t>
  </si>
  <si>
    <t>2. โครงการความปลอดภัยในห้องปฏิบัติการ (Laboratory Safety) อาคารศูนย์วิทยาศาสตร์</t>
  </si>
  <si>
    <t>  60A55210ควท16W03</t>
  </si>
  <si>
    <t>1. โครงการการบริหารจัดการดำเนินงานของศูนย์วิทยาศาสตร์</t>
  </si>
  <si>
    <t>  60A55210ควท16W01</t>
  </si>
  <si>
    <t>ค่าใช้จ่ายในการพัฒนาการเรียนการสอนวิทยาศาสตร์และวิทยาศาสตร์ประยุกต์</t>
  </si>
  <si>
    <t xml:space="preserve"> โครงการพัฒนาห้องสมุดคณะวิทยาศาสตร์และเทคโนโลยี</t>
  </si>
  <si>
    <t>60A55210ควท01W01</t>
  </si>
  <si>
    <t>2015526002700003</t>
  </si>
  <si>
    <t>ค่าใช้จ่ายในการพัฒนาศูนย์วิทยบริการ</t>
  </si>
  <si>
    <t>ผลผลิต : ผู้สำเร็จการศึกษาด้านสังคมศาสตร์  (2015526002)</t>
  </si>
  <si>
    <t>กิจกรรมหลัก : จัดการเรียนการสอนด้านสังคมศาสตร์  (201554700L4493)</t>
  </si>
  <si>
    <t>2015526002</t>
  </si>
  <si>
    <t xml:space="preserve">  โครงการสนับสนุนงานประกันคุณภาพการศึกษาคณะวิทยาศาสตร์และเทคโนโลยี</t>
  </si>
  <si>
    <t>60A55108ควท01W01</t>
  </si>
  <si>
    <t>2015526001700004</t>
  </si>
  <si>
    <t>201554700L4492</t>
  </si>
  <si>
    <t xml:space="preserve"> </t>
  </si>
  <si>
    <t>ค่าใช้จ่ายในการประกันคุณภาพการศึกษา</t>
  </si>
  <si>
    <t>1. ชุดครุภัณฑ์ประกอบการเรียนการสอนหลักสูตรเทคโนโลยีสารสนเทศสำหรับคนพิการตำบลธาตุเชิงชุม 
อำเภอเมืองสกลนคร จังหวัดสกลนคร</t>
  </si>
  <si>
    <t>60A55107ควท01W03</t>
  </si>
  <si>
    <t>2015526001120002</t>
  </si>
  <si>
    <t>งบลงทุน</t>
  </si>
  <si>
    <t>โครงการครุภัณฑ์ประกอบการเรียนการสอนและปฏิบัติการคอมพิวเตอร์</t>
  </si>
  <si>
    <t>ครุภัณฑ์ที่มีราคาต่อหน่วยตั้งแต่ 1 ล้านบาทขึ้นไป</t>
  </si>
  <si>
    <t>2015526001000000</t>
  </si>
  <si>
    <t xml:space="preserve">2. ชุดครุภัณฑ์ประกอบการเรียนการสอนและปฏิบัติการฟิสิกส์ขั้นสูง ตำบลธาตุเชิงชุมอำเภอเมืองสกลนคร
 จังหวัดสกลนคร  </t>
  </si>
  <si>
    <t>2015526001110002</t>
  </si>
  <si>
    <t>โครงการชุดครุภัณฑ์สำหรับประกอบการเรียนการสอนและปฏิบัติการฟิสิกส์ขั้นสูง</t>
  </si>
  <si>
    <t> 60A55107ควท03W07</t>
  </si>
  <si>
    <t>1. ชุดครุภัณฑ์ประกอบการเรียนการสอนและวิจัยสาขาวิชาฟิสิกส์ ตำบลธาตุเชิงชุมอำเภอเมืองสกลนคร
จังหวัดสกลนคร</t>
  </si>
  <si>
    <t>2015526001110001</t>
  </si>
  <si>
    <t>โครงการชุดครุภัณฑ์ประกอบการเรียนการสอนและวิจัยสาขาวิชาฟิสิกส์</t>
  </si>
  <si>
    <t> 60A55107ควท03W06</t>
  </si>
  <si>
    <t>ครุภัณฑ์ที่มีราคาต่อหน่วยต่ำกว่า 1 ล้านบาท</t>
  </si>
  <si>
    <t>รายการครุภัณฑ์</t>
  </si>
  <si>
    <t>6011210-6011230</t>
  </si>
  <si>
    <t>งบดำเนินงาน</t>
  </si>
  <si>
    <t>34. โครงการศึกษาดูงานนักศึกษาสาขาวิชาคณิตศาสตร์และสถิติ</t>
  </si>
  <si>
    <t>  60A55107ควท07W05</t>
  </si>
  <si>
    <r>
      <rPr>
        <i/>
        <sz val="14"/>
        <color indexed="8"/>
        <rFont val="TH SarabunPSK"/>
        <family val="2"/>
      </rPr>
      <t xml:space="preserve">33. </t>
    </r>
    <r>
      <rPr>
        <sz val="14"/>
        <color indexed="8"/>
        <rFont val="TH SarabunPSK"/>
        <family val="2"/>
      </rPr>
      <t>โครงการฝึกประสบการณ์วิชาชีพสาขาวิชาคณิตศาสตร์และสถิติ</t>
    </r>
  </si>
  <si>
    <t>60A55107ควท07W04</t>
  </si>
  <si>
    <t>32. โครงการพัฒนาคุณธรรมบุคลากรและนักศึกษาสาขาวิชาคณิตศาสตร์และสถิติ</t>
  </si>
  <si>
    <t>60A55107ควท07W03 </t>
  </si>
  <si>
    <t>31. โครงการพัฒนาศักยภาพและการเสริมสร้างทักษะการเรียนรู้ในศตวรรษที่ 21 ของนักศึกษา 
สาขาวิชาคณิตศาสตร์และสถิติ</t>
  </si>
  <si>
    <t>60A55107ควท07W02</t>
  </si>
  <si>
    <t>30. โครงการพัฒนาการเรียนการสอนสาขาวิชาคณิตศาสตร์และสถิติ</t>
  </si>
  <si>
    <t>60A55107ควท07W01</t>
  </si>
  <si>
    <t>29. โครงการพัฒนาการเรียนการสอนสาขาวิชาเคมี</t>
  </si>
  <si>
    <t>60A55107ควท04W01</t>
  </si>
  <si>
    <t>28. โครงการพัฒนาผลงานทางวิชาการ</t>
  </si>
  <si>
    <t>60A55107ควท02W02</t>
  </si>
  <si>
    <t>27. โครงการสนับสนุนการจัดทำมาตรฐานคุณภาพการศึกษา</t>
  </si>
  <si>
    <t>60A55107ควท02W01 </t>
  </si>
  <si>
    <t>26. โครงการจัดฝึกอบรมทางคอมพิวเตอร์</t>
  </si>
  <si>
    <t>  60A55107ควท08W02</t>
  </si>
  <si>
    <t>27. โครงการพัฒนานักศึกษาและบัณฑิต</t>
  </si>
  <si>
    <t>60A55107ควท08W01</t>
  </si>
  <si>
    <t>26. โครงการพัฒนาศักยภาพนักศึกษาแบบบูรณาการกับการบริการวิชาการฟิสิกส์และดาราศาสตร์</t>
  </si>
  <si>
    <t>60A55107ควท03W05 </t>
  </si>
  <si>
    <t>25. โครงการศึกษาดูงาน อบรมสัมมนาเพื่อพัฒนาบุคลากรและนักศึกษาสาขาวิชาคอมพิวเตอร์</t>
  </si>
  <si>
    <t>60A55107ควท08W03</t>
  </si>
  <si>
    <t>24. โครงการพัฒนาบุคลากรและการจัดการเรียนการสอนสาขาวิชาฟิสิกส์ด้วยความร่วมมือกับองค์กร
 เครือข่ายดาราศาสตร์</t>
  </si>
  <si>
    <t>60A55107ควท03W04 </t>
  </si>
  <si>
    <t xml:space="preserve">27. โครงการพัฒนาและส่งเสริมทักษะนักศึกษาแบบองค์รวมด้านคุณธรรมจริยธรรมและความสัมพันธ์
ระหว่างบุคคล </t>
  </si>
  <si>
    <t>60A55107ควท03W03 </t>
  </si>
  <si>
    <t>26. โครงการพัฒนาบุคลากรและสนับสนุนการจัดการเรียนการสอนสาขาวิชาฟิสิกส์</t>
  </si>
  <si>
    <t>60A55107ควท03W02</t>
  </si>
  <si>
    <t>23, โครงการปรับพื้นฐานความรู้ด้านวิชาการนักศึกษาใหม่</t>
  </si>
  <si>
    <t>60A55107ควท03W01</t>
  </si>
  <si>
    <t>22. โครงการสนับสนุนกิจกรรมการเรียนการสอนสาขาวิชาเคมี</t>
  </si>
  <si>
    <t> 60A55107ควท04W03</t>
  </si>
  <si>
    <t>21. โครงการการประกันคุณภาพการศึกษาระดับหลักสูตร</t>
  </si>
  <si>
    <t>60A55107ควท04W02</t>
  </si>
  <si>
    <t>20. โครงการสาธารณสุขสัมพันธ์และศึกษาดูงาน</t>
  </si>
  <si>
    <t> 60A55107ควท14W04</t>
  </si>
  <si>
    <t>19. โครงการสนับสนุนการเรียนรู้ สาขาวิชาวิทยาศาสตร์สุขภาพ</t>
  </si>
  <si>
    <t> 60A55107ควท14W03</t>
  </si>
  <si>
    <t>18. โครงการพัฒนาศักยภาพนักศึกษาสาธารณสุขในศตวรรษที่ 21</t>
  </si>
  <si>
    <t> 60A55107ควท14W02</t>
  </si>
  <si>
    <t>17. โครงการพัฒนาบุคลากรสาขาวิชาวิทยาศาสตร์สุขภาพสายวิชาการ</t>
  </si>
  <si>
    <t>60A55107ควท14W01</t>
  </si>
  <si>
    <t>16. โครงการพัฒนานักศึกษาและส่งเสริมผลการเรียนรู้ตามกรอบมาตรฐานคุณวุฒิระดับอุดมศึกษาแห่งชาติ</t>
  </si>
  <si>
    <t>60A55107ควท12W01</t>
  </si>
  <si>
    <t>15. โครงการทัศนศึกษาและศึกษาดูงานนอกสถานที่ของนักศึกษา</t>
  </si>
  <si>
    <t>60A55107ควท06W05</t>
  </si>
  <si>
    <t>14. โครงการส่งเสริมและพัฒนาศักยภาพนักศึกษาสาขาวิชาวิทยาศาสตร์สิ่งแวดล้อม</t>
  </si>
  <si>
    <t>  60A55107ควท06W04 </t>
  </si>
  <si>
    <t>13. โครงการการพัฒนากระบวนการคิด เจริญสติปัญญา เพื่อพัฒนาคุณภาพชีวิตและสิ่งแวดล้อม</t>
  </si>
  <si>
    <t>  60A55107ควท06W03 </t>
  </si>
  <si>
    <t>12. โครงการพัฒนาศักยภาพอาจารย์</t>
  </si>
  <si>
    <t>  60A55107ควท06W02</t>
  </si>
  <si>
    <t>11. โครงการการจัดการเรียนการสอนด้านวิทยาศาสตร์ (การฝึกประสบการณ์วิชาชีพ)</t>
  </si>
  <si>
    <t> 60A55107ควท08W04</t>
  </si>
  <si>
    <t>10. โครงการสนับสนุนการจัดกิจกรรมการเรียนการสอน สาขาวิชาวิทยาศาสตร์สิ่งแวดล้อม</t>
  </si>
  <si>
    <t>60A55107ควท06W01</t>
  </si>
  <si>
    <t>9. โครงการส่งเสริมและสนับสนุนงานบริการวิชาการ</t>
  </si>
  <si>
    <t> 60A55107ควท02W04 </t>
  </si>
  <si>
    <t>8. โครงการเตรียมความพร้อมสอบโครงงานนักศึกษา</t>
  </si>
  <si>
    <t>60A55107ควท08W05</t>
  </si>
  <si>
    <t>9. โครงการเทศสหกิจศึกษา หลักสูตรสาธารณสุขศาสตร์</t>
  </si>
  <si>
    <t>60A55107ควท14W05</t>
  </si>
  <si>
    <t>8. โครงการเตรียมความพร้อมด้านทรัพยากรเพื่อพัฒนาการเรียนการสอน</t>
  </si>
  <si>
    <t>60A55107ควท08W06 </t>
  </si>
  <si>
    <t>7. โครงการพัฒนาหลักสูตรระดับบัณฑิตศึกษา สาขาวิชาวิทยาการสารสนเทศและเทคโนโลยี</t>
  </si>
  <si>
    <t>60A55107ควท20W01</t>
  </si>
  <si>
    <t>6. โครงการพัฒนานักศึกษาและจัดการเรียนการสอนสาขาวิชาชีววิทยา</t>
  </si>
  <si>
    <t>60A55107ควท05W01</t>
  </si>
  <si>
    <t>5. โครงการบริหารและจัดการงานในสำนักงาน สาขาวิชาฟิสิกส์ (ป.โท/ป.เอก)</t>
  </si>
  <si>
    <t>60A55107ควท21W01</t>
  </si>
  <si>
    <t>4. โครงการส่งเสริมงานสัปดาห์วันวิทยาศาสตร์</t>
  </si>
  <si>
    <t>60A55107ควท08W07</t>
  </si>
  <si>
    <t>3. โครงการการจัดการความรู้ คณะวิทยาศาสตร์และเทคโนโลยี 2560</t>
  </si>
  <si>
    <t>60A55107ควท01W02</t>
  </si>
  <si>
    <t>2. โครงการสัปดาห์วันวิทยาศาสตร์แห่งชาติ ประจำปี 2560</t>
  </si>
  <si>
    <t>  60A55107ควท02W03</t>
  </si>
  <si>
    <t>1. โครงการบริหารจัดการคณะวิทยาศาสตร์และเทคโนโลยี</t>
  </si>
  <si>
    <t>  60A55107ควท01W01</t>
  </si>
  <si>
    <t>รายการงบประจำ</t>
  </si>
  <si>
    <t>ผลผลิต : ผู้สำเร็จการศึกษาด้านวิทยาศาสตร์และเทคโนโลยี  (2015526001)</t>
  </si>
  <si>
    <t>กิจกรรมหลัก : จัดการเรียนการสอนด้านวิทยาศาสตร์และเทคโนโลยี  (201554700L4492)</t>
  </si>
  <si>
    <t>แผนงาน  : พื้นฐานด้านการพัฒนาและเสริมสร้างศักยภาพคน</t>
  </si>
  <si>
    <t>2015526001</t>
  </si>
  <si>
    <t>แหล่ง งปม.</t>
  </si>
  <si>
    <t>หน่วยงาน</t>
  </si>
  <si>
    <t>จำนวนเงิน</t>
  </si>
  <si>
    <t>ประเทภ
งบรายจ่าย</t>
  </si>
  <si>
    <t>คำอธิบายรายการ / โครงการ</t>
  </si>
  <si>
    <t>รหัสโครงการ
ระบบบริหาร
งบประมาณ</t>
  </si>
  <si>
    <t>รหัสงบประมาณ
ปี 2560</t>
  </si>
  <si>
    <t>รหัสกิจกรรมหลักของ
ปีงบประมาณ 2560
14 หลัก</t>
  </si>
  <si>
    <t>[ รหัสหน่วยงาน : A155 ] [ ศูนย์ต้นทุน : 2015500000 ] [ หน่วยเบิกจ่าย : 2015500000 ] [ หน่วยจัดซื้อ : S75 ]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</si>
  <si>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2560 มหาวิทยาลัยราชภัฏสกลนคร (ข้อมูล ณ 9 ธันวาคม 2559)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</si>
</sst>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doubleAccounting"/>
      <sz val="14"/>
      <name val="TH SarabunPSK"/>
      <family val="2"/>
    </font>
    <font>
      <sz val="14"/>
      <color theme="1"/>
      <name val="TH SarabunPSK"/>
      <family val="2"/>
    </font>
    <font>
      <sz val="10"/>
      <color indexed="8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rgb="FF000000"/>
      <name val="TH SarabunPSK"/>
      <family val="2"/>
    </font>
    <font>
      <b/>
      <u/>
      <sz val="14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i/>
      <sz val="14"/>
      <color indexed="8"/>
      <name val="TH SarabunPSK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0" fontId="1" fillId="0" borderId="0"/>
    <xf numFmtId="0" fontId="2" fillId="0" borderId="0"/>
  </cellStyleXfs>
  <cellXfs count="222">
    <xf numFmtId="0" fontId="0" fillId="0" borderId="0" xfId="0"/>
    <xf numFmtId="164" fontId="0" fillId="0" borderId="0" xfId="1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165" fontId="4" fillId="0" borderId="0" xfId="0" applyNumberFormat="1" applyFont="1" applyFill="1"/>
    <xf numFmtId="165" fontId="4" fillId="0" borderId="0" xfId="1" applyNumberFormat="1" applyFont="1" applyFill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indent="1"/>
    </xf>
    <xf numFmtId="0" fontId="5" fillId="0" borderId="0" xfId="0" applyFont="1" applyBorder="1" applyAlignment="1">
      <alignment vertical="top" wrapText="1"/>
    </xf>
    <xf numFmtId="0" fontId="4" fillId="0" borderId="0" xfId="3" applyFont="1" applyBorder="1" applyAlignment="1">
      <alignment vertical="top" wrapText="1"/>
    </xf>
    <xf numFmtId="0" fontId="4" fillId="0" borderId="0" xfId="3" applyFont="1" applyFill="1" applyBorder="1" applyAlignment="1">
      <alignment horizontal="right" vertical="top" wrapText="1"/>
    </xf>
    <xf numFmtId="165" fontId="7" fillId="0" borderId="0" xfId="1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2" xfId="3" applyFont="1" applyFill="1" applyBorder="1" applyAlignment="1">
      <alignment horizontal="right" vertical="top" wrapText="1"/>
    </xf>
    <xf numFmtId="3" fontId="7" fillId="0" borderId="3" xfId="4" applyNumberFormat="1" applyFont="1" applyFill="1" applyBorder="1" applyAlignment="1">
      <alignment horizontal="right" vertical="top"/>
    </xf>
    <xf numFmtId="0" fontId="7" fillId="0" borderId="1" xfId="3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5" applyNumberFormat="1" applyFont="1" applyFill="1" applyBorder="1" applyAlignment="1">
      <alignment horizontal="center" vertical="top" wrapText="1"/>
    </xf>
    <xf numFmtId="0" fontId="7" fillId="0" borderId="1" xfId="6" applyFont="1" applyFill="1" applyBorder="1" applyAlignment="1" applyProtection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3" applyFont="1" applyFill="1" applyBorder="1" applyAlignment="1">
      <alignment horizontal="right" vertical="top" wrapText="1"/>
    </xf>
    <xf numFmtId="3" fontId="7" fillId="0" borderId="6" xfId="4" applyNumberFormat="1" applyFont="1" applyFill="1" applyBorder="1" applyAlignment="1">
      <alignment horizontal="right" vertical="top"/>
    </xf>
    <xf numFmtId="0" fontId="7" fillId="0" borderId="4" xfId="3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/>
    </xf>
    <xf numFmtId="0" fontId="7" fillId="0" borderId="4" xfId="0" applyFont="1" applyBorder="1" applyAlignment="1">
      <alignment horizontal="center" vertical="top" wrapText="1"/>
    </xf>
    <xf numFmtId="49" fontId="7" fillId="0" borderId="4" xfId="5" applyNumberFormat="1" applyFont="1" applyFill="1" applyBorder="1" applyAlignment="1">
      <alignment horizontal="center" vertical="top" wrapText="1"/>
    </xf>
    <xf numFmtId="0" fontId="7" fillId="0" borderId="4" xfId="6" applyFont="1" applyFill="1" applyBorder="1" applyAlignment="1" applyProtection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right" vertical="top" wrapText="1"/>
    </xf>
    <xf numFmtId="3" fontId="5" fillId="0" borderId="9" xfId="2" applyNumberFormat="1" applyFont="1" applyFill="1" applyBorder="1" applyAlignment="1">
      <alignment horizontal="right" vertical="top" wrapText="1"/>
    </xf>
    <xf numFmtId="0" fontId="4" fillId="0" borderId="7" xfId="3" applyFont="1" applyFill="1" applyBorder="1" applyAlignment="1">
      <alignment horizontal="center" vertical="top" wrapText="1"/>
    </xf>
    <xf numFmtId="0" fontId="9" fillId="0" borderId="7" xfId="5" applyFont="1" applyFill="1" applyBorder="1" applyAlignment="1">
      <alignment horizontal="left" wrapText="1"/>
    </xf>
    <xf numFmtId="49" fontId="5" fillId="0" borderId="7" xfId="0" applyNumberFormat="1" applyFont="1" applyBorder="1" applyAlignment="1">
      <alignment horizontal="center" vertical="top" wrapText="1"/>
    </xf>
    <xf numFmtId="49" fontId="10" fillId="0" borderId="7" xfId="5" applyNumberFormat="1" applyFont="1" applyFill="1" applyBorder="1" applyAlignment="1">
      <alignment horizontal="center" vertical="top" wrapText="1"/>
    </xf>
    <xf numFmtId="0" fontId="11" fillId="0" borderId="7" xfId="6" applyFont="1" applyFill="1" applyBorder="1" applyAlignment="1" applyProtection="1">
      <alignment horizontal="center"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right" vertical="top" wrapText="1"/>
    </xf>
    <xf numFmtId="3" fontId="5" fillId="2" borderId="11" xfId="0" applyNumberFormat="1" applyFont="1" applyFill="1" applyBorder="1" applyAlignment="1">
      <alignment horizontal="right" vertical="top" wrapText="1"/>
    </xf>
    <xf numFmtId="0" fontId="4" fillId="2" borderId="12" xfId="3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/>
    </xf>
    <xf numFmtId="49" fontId="9" fillId="2" borderId="12" xfId="5" applyNumberFormat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vertical="top" wrapText="1"/>
    </xf>
    <xf numFmtId="0" fontId="12" fillId="2" borderId="15" xfId="0" applyFont="1" applyFill="1" applyBorder="1" applyAlignment="1">
      <alignment horizontal="right" vertical="top" wrapText="1"/>
    </xf>
    <xf numFmtId="3" fontId="12" fillId="2" borderId="16" xfId="2" applyNumberFormat="1" applyFont="1" applyFill="1" applyBorder="1" applyAlignment="1">
      <alignment horizontal="right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5" xfId="0" applyNumberFormat="1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right" vertical="top" wrapText="1"/>
    </xf>
    <xf numFmtId="165" fontId="7" fillId="0" borderId="6" xfId="1" applyNumberFormat="1" applyFont="1" applyFill="1" applyBorder="1" applyAlignment="1">
      <alignment horizontal="right"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49" fontId="5" fillId="0" borderId="4" xfId="5" applyNumberFormat="1" applyFont="1" applyFill="1" applyBorder="1" applyAlignment="1">
      <alignment horizontal="center" vertical="top" wrapText="1"/>
    </xf>
    <xf numFmtId="0" fontId="5" fillId="0" borderId="14" xfId="6" applyFont="1" applyFill="1" applyBorder="1" applyAlignment="1" applyProtection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165" fontId="7" fillId="0" borderId="18" xfId="1" applyNumberFormat="1" applyFont="1" applyBorder="1" applyAlignment="1">
      <alignment horizontal="right" vertical="top" wrapText="1"/>
    </xf>
    <xf numFmtId="0" fontId="5" fillId="0" borderId="19" xfId="6" applyFont="1" applyFill="1" applyBorder="1" applyAlignment="1" applyProtection="1">
      <alignment horizontal="center" vertical="top" wrapText="1"/>
    </xf>
    <xf numFmtId="0" fontId="5" fillId="0" borderId="4" xfId="6" applyFont="1" applyFill="1" applyBorder="1" applyAlignment="1" applyProtection="1">
      <alignment horizontal="center" vertical="top" wrapText="1"/>
    </xf>
    <xf numFmtId="0" fontId="7" fillId="0" borderId="19" xfId="0" applyFont="1" applyFill="1" applyBorder="1" applyAlignment="1">
      <alignment vertical="top" wrapText="1"/>
    </xf>
    <xf numFmtId="0" fontId="13" fillId="0" borderId="20" xfId="3" applyFont="1" applyFill="1" applyBorder="1" applyAlignment="1">
      <alignment horizontal="right" vertical="top" wrapText="1"/>
    </xf>
    <xf numFmtId="3" fontId="13" fillId="0" borderId="21" xfId="2" applyNumberFormat="1" applyFont="1" applyFill="1" applyBorder="1" applyAlignment="1">
      <alignment horizontal="right" vertical="top" wrapText="1"/>
    </xf>
    <xf numFmtId="0" fontId="7" fillId="0" borderId="19" xfId="3" applyFont="1" applyFill="1" applyBorder="1" applyAlignment="1">
      <alignment horizontal="center" vertical="top" wrapText="1"/>
    </xf>
    <xf numFmtId="0" fontId="13" fillId="0" borderId="19" xfId="5" applyFont="1" applyFill="1" applyBorder="1" applyAlignment="1">
      <alignment vertical="top" wrapText="1"/>
    </xf>
    <xf numFmtId="0" fontId="7" fillId="0" borderId="21" xfId="5" applyFont="1" applyFill="1" applyBorder="1" applyAlignment="1">
      <alignment horizontal="center" wrapText="1"/>
    </xf>
    <xf numFmtId="49" fontId="5" fillId="0" borderId="19" xfId="5" applyNumberFormat="1" applyFont="1" applyFill="1" applyBorder="1" applyAlignment="1">
      <alignment horizontal="center" vertical="top" wrapText="1"/>
    </xf>
    <xf numFmtId="0" fontId="7" fillId="0" borderId="22" xfId="3" applyFont="1" applyFill="1" applyBorder="1" applyAlignment="1">
      <alignment vertical="top" wrapText="1"/>
    </xf>
    <xf numFmtId="165" fontId="7" fillId="0" borderId="6" xfId="2" applyNumberFormat="1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top" wrapText="1"/>
    </xf>
    <xf numFmtId="0" fontId="5" fillId="0" borderId="1" xfId="6" applyFont="1" applyFill="1" applyBorder="1" applyAlignment="1" applyProtection="1">
      <alignment horizontal="center"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right" vertical="top" wrapText="1"/>
    </xf>
    <xf numFmtId="3" fontId="13" fillId="0" borderId="6" xfId="2" applyNumberFormat="1" applyFont="1" applyFill="1" applyBorder="1" applyAlignment="1">
      <alignment horizontal="right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49" fontId="13" fillId="0" borderId="4" xfId="5" applyNumberFormat="1" applyFont="1" applyFill="1" applyBorder="1" applyAlignment="1">
      <alignment horizontal="center" wrapText="1"/>
    </xf>
    <xf numFmtId="0" fontId="7" fillId="0" borderId="23" xfId="3" applyFont="1" applyFill="1" applyBorder="1" applyAlignment="1">
      <alignment horizontal="right" vertical="top" wrapText="1"/>
    </xf>
    <xf numFmtId="3" fontId="7" fillId="0" borderId="24" xfId="0" applyNumberFormat="1" applyFont="1" applyBorder="1" applyAlignment="1">
      <alignment wrapText="1"/>
    </xf>
    <xf numFmtId="0" fontId="7" fillId="0" borderId="25" xfId="3" applyFont="1" applyFill="1" applyBorder="1" applyAlignment="1">
      <alignment horizontal="center" vertical="top" wrapText="1"/>
    </xf>
    <xf numFmtId="0" fontId="7" fillId="0" borderId="26" xfId="0" applyFont="1" applyBorder="1" applyAlignment="1">
      <alignment wrapText="1"/>
    </xf>
    <xf numFmtId="49" fontId="5" fillId="0" borderId="27" xfId="5" applyNumberFormat="1" applyFont="1" applyFill="1" applyBorder="1" applyAlignment="1">
      <alignment horizontal="center" vertical="top" wrapText="1"/>
    </xf>
    <xf numFmtId="0" fontId="5" fillId="0" borderId="27" xfId="6" applyFont="1" applyFill="1" applyBorder="1" applyAlignment="1" applyProtection="1">
      <alignment horizontal="center" vertical="top" wrapText="1"/>
    </xf>
    <xf numFmtId="3" fontId="7" fillId="0" borderId="18" xfId="0" applyNumberFormat="1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2" xfId="0" applyFont="1" applyFill="1" applyBorder="1" applyAlignment="1">
      <alignment vertical="top" wrapText="1"/>
    </xf>
    <xf numFmtId="0" fontId="7" fillId="0" borderId="27" xfId="0" applyFont="1" applyBorder="1" applyAlignment="1">
      <alignment horizontal="center" vertical="top" wrapText="1"/>
    </xf>
    <xf numFmtId="0" fontId="5" fillId="0" borderId="5" xfId="3" applyFont="1" applyFill="1" applyBorder="1" applyAlignment="1">
      <alignment vertical="top" wrapText="1"/>
    </xf>
    <xf numFmtId="0" fontId="5" fillId="0" borderId="5" xfId="3" applyFont="1" applyFill="1" applyBorder="1" applyAlignment="1">
      <alignment horizontal="right" vertical="top" wrapText="1"/>
    </xf>
    <xf numFmtId="3" fontId="5" fillId="0" borderId="6" xfId="2" applyNumberFormat="1" applyFont="1" applyFill="1" applyBorder="1" applyAlignment="1">
      <alignment horizontal="right" vertical="top" wrapText="1"/>
    </xf>
    <xf numFmtId="0" fontId="4" fillId="0" borderId="4" xfId="3" applyFont="1" applyFill="1" applyBorder="1" applyAlignment="1">
      <alignment horizontal="center" vertical="top" wrapText="1"/>
    </xf>
    <xf numFmtId="0" fontId="5" fillId="0" borderId="4" xfId="3" applyFont="1" applyFill="1" applyBorder="1" applyAlignment="1">
      <alignment vertical="top" wrapText="1"/>
    </xf>
    <xf numFmtId="49" fontId="5" fillId="0" borderId="4" xfId="2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right" vertical="top" wrapText="1"/>
    </xf>
    <xf numFmtId="3" fontId="4" fillId="0" borderId="6" xfId="2" applyNumberFormat="1" applyFont="1" applyFill="1" applyBorder="1" applyAlignment="1">
      <alignment horizontal="right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7" xfId="3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7" xfId="3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horizontal="right" vertical="top" wrapText="1"/>
    </xf>
    <xf numFmtId="3" fontId="12" fillId="2" borderId="11" xfId="2" applyNumberFormat="1" applyFont="1" applyFill="1" applyBorder="1" applyAlignment="1">
      <alignment horizontal="right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right" vertical="top" wrapText="1"/>
    </xf>
    <xf numFmtId="3" fontId="7" fillId="0" borderId="29" xfId="2" applyNumberFormat="1" applyFont="1" applyFill="1" applyBorder="1" applyAlignment="1">
      <alignment horizontal="right" vertical="top" wrapText="1"/>
    </xf>
    <xf numFmtId="0" fontId="7" fillId="0" borderId="27" xfId="3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49" fontId="9" fillId="0" borderId="29" xfId="5" applyNumberFormat="1" applyFont="1" applyFill="1" applyBorder="1" applyAlignment="1">
      <alignment horizontal="center" vertical="top" wrapText="1"/>
    </xf>
    <xf numFmtId="0" fontId="13" fillId="0" borderId="4" xfId="6" applyFont="1" applyFill="1" applyBorder="1" applyAlignment="1" applyProtection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3" fontId="7" fillId="0" borderId="29" xfId="0" applyNumberFormat="1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13" fillId="0" borderId="19" xfId="6" applyFont="1" applyFill="1" applyBorder="1" applyAlignment="1" applyProtection="1">
      <alignment horizontal="center" vertical="top" wrapText="1"/>
    </xf>
    <xf numFmtId="3" fontId="7" fillId="0" borderId="6" xfId="0" applyNumberFormat="1" applyFont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0" xfId="0" applyFont="1" applyBorder="1" applyAlignment="1">
      <alignment vertical="top" wrapText="1"/>
    </xf>
    <xf numFmtId="49" fontId="9" fillId="0" borderId="6" xfId="5" applyNumberFormat="1" applyFont="1" applyFill="1" applyBorder="1" applyAlignment="1">
      <alignment horizontal="center" vertical="top" wrapText="1"/>
    </xf>
    <xf numFmtId="0" fontId="4" fillId="0" borderId="5" xfId="3" applyFont="1" applyFill="1" applyBorder="1" applyAlignment="1">
      <alignment horizontal="right" vertical="top" wrapText="1"/>
    </xf>
    <xf numFmtId="3" fontId="7" fillId="0" borderId="6" xfId="0" applyNumberFormat="1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4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 vertical="top" wrapText="1"/>
    </xf>
    <xf numFmtId="3" fontId="5" fillId="0" borderId="31" xfId="2" applyNumberFormat="1" applyFont="1" applyFill="1" applyBorder="1" applyAlignment="1">
      <alignment horizontal="right" vertical="top" wrapText="1"/>
    </xf>
    <xf numFmtId="0" fontId="5" fillId="0" borderId="4" xfId="3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3" fontId="7" fillId="0" borderId="6" xfId="2" applyNumberFormat="1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right" vertical="top" wrapText="1"/>
    </xf>
    <xf numFmtId="3" fontId="5" fillId="0" borderId="29" xfId="2" applyNumberFormat="1" applyFont="1" applyFill="1" applyBorder="1" applyAlignment="1">
      <alignment horizontal="right" vertical="top" wrapText="1"/>
    </xf>
    <xf numFmtId="0" fontId="5" fillId="0" borderId="27" xfId="0" applyFont="1" applyFill="1" applyBorder="1" applyAlignment="1">
      <alignment vertical="top" wrapText="1"/>
    </xf>
    <xf numFmtId="49" fontId="5" fillId="0" borderId="29" xfId="0" applyNumberFormat="1" applyFont="1" applyFill="1" applyBorder="1" applyAlignment="1">
      <alignment horizontal="center" vertical="top" wrapText="1"/>
    </xf>
    <xf numFmtId="165" fontId="4" fillId="2" borderId="10" xfId="0" applyNumberFormat="1" applyFont="1" applyFill="1" applyBorder="1" applyAlignment="1">
      <alignment vertical="top" wrapText="1"/>
    </xf>
    <xf numFmtId="49" fontId="4" fillId="2" borderId="11" xfId="0" applyNumberFormat="1" applyFont="1" applyFill="1" applyBorder="1" applyAlignment="1">
      <alignment horizontal="center" vertical="top" wrapText="1"/>
    </xf>
    <xf numFmtId="165" fontId="4" fillId="2" borderId="15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right" vertical="top" wrapText="1"/>
    </xf>
    <xf numFmtId="3" fontId="7" fillId="0" borderId="3" xfId="2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49" fontId="10" fillId="0" borderId="1" xfId="5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165" fontId="14" fillId="0" borderId="6" xfId="1" applyNumberFormat="1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4" xfId="7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vertical="top" wrapText="1"/>
    </xf>
    <xf numFmtId="4" fontId="13" fillId="0" borderId="6" xfId="0" applyNumberFormat="1" applyFont="1" applyBorder="1" applyAlignment="1">
      <alignment wrapText="1"/>
    </xf>
    <xf numFmtId="0" fontId="13" fillId="0" borderId="32" xfId="0" applyFont="1" applyBorder="1" applyAlignment="1">
      <alignment wrapText="1"/>
    </xf>
    <xf numFmtId="49" fontId="5" fillId="0" borderId="27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wrapText="1"/>
    </xf>
    <xf numFmtId="0" fontId="4" fillId="0" borderId="22" xfId="0" applyFont="1" applyFill="1" applyBorder="1" applyAlignment="1">
      <alignment horizontal="right" vertical="top" wrapText="1"/>
    </xf>
    <xf numFmtId="3" fontId="7" fillId="0" borderId="29" xfId="0" applyNumberFormat="1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14" fillId="0" borderId="29" xfId="0" applyFont="1" applyFill="1" applyBorder="1" applyAlignment="1">
      <alignment horizontal="center" vertical="top" wrapText="1"/>
    </xf>
    <xf numFmtId="3" fontId="7" fillId="0" borderId="3" xfId="0" applyNumberFormat="1" applyFont="1" applyBorder="1" applyAlignment="1">
      <alignment vertical="top" wrapText="1"/>
    </xf>
    <xf numFmtId="0" fontId="7" fillId="0" borderId="34" xfId="0" applyFont="1" applyBorder="1" applyAlignment="1">
      <alignment wrapText="1"/>
    </xf>
    <xf numFmtId="0" fontId="14" fillId="0" borderId="3" xfId="0" applyFont="1" applyFill="1" applyBorder="1" applyAlignment="1">
      <alignment horizontal="center" vertical="top" wrapText="1"/>
    </xf>
    <xf numFmtId="0" fontId="0" fillId="0" borderId="0" xfId="0" applyAlignment="1"/>
    <xf numFmtId="164" fontId="0" fillId="0" borderId="0" xfId="1" applyFont="1" applyAlignment="1"/>
    <xf numFmtId="0" fontId="4" fillId="0" borderId="5" xfId="0" applyFont="1" applyFill="1" applyBorder="1" applyAlignment="1">
      <alignment horizontal="right" vertical="top"/>
    </xf>
    <xf numFmtId="3" fontId="7" fillId="0" borderId="6" xfId="0" applyNumberFormat="1" applyFont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right" vertical="top" wrapText="1"/>
    </xf>
    <xf numFmtId="3" fontId="5" fillId="0" borderId="21" xfId="2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165" fontId="4" fillId="2" borderId="12" xfId="0" applyNumberFormat="1" applyFont="1" applyFill="1" applyBorder="1" applyAlignment="1">
      <alignment vertical="top" wrapText="1"/>
    </xf>
    <xf numFmtId="0" fontId="16" fillId="0" borderId="0" xfId="0" applyFont="1"/>
    <xf numFmtId="164" fontId="16" fillId="0" borderId="0" xfId="1" applyFont="1"/>
    <xf numFmtId="0" fontId="5" fillId="4" borderId="1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right" vertical="top" wrapText="1"/>
    </xf>
    <xf numFmtId="3" fontId="4" fillId="0" borderId="13" xfId="2" applyNumberFormat="1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65" fontId="6" fillId="0" borderId="0" xfId="2" applyNumberFormat="1" applyFont="1" applyBorder="1" applyAlignment="1">
      <alignment horizontal="center" vertical="top" wrapText="1"/>
    </xf>
  </cellXfs>
  <cellStyles count="8">
    <cellStyle name="Comma" xfId="1" builtinId="3"/>
    <cellStyle name="Comma 2" xfId="2"/>
    <cellStyle name="Comma_จัดสรรแยกผลผลิต-ม.แม่ฟ้าหลวง" xfId="4"/>
    <cellStyle name="Normal" xfId="0" builtinId="0"/>
    <cellStyle name="Normal 3" xfId="6"/>
    <cellStyle name="Normal 7 2" xfId="7"/>
    <cellStyle name="Normal_Sheet1" xfId="5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21"/>
  <sheetViews>
    <sheetView tabSelected="1" view="pageBreakPreview" topLeftCell="A103" zoomScaleNormal="90" zoomScaleSheetLayoutView="100" workbookViewId="0">
      <selection activeCell="C122" sqref="C122"/>
    </sheetView>
  </sheetViews>
  <sheetFormatPr defaultRowHeight="18" x14ac:dyDescent="0.25"/>
  <cols>
    <col min="1" max="1" width="18.42578125" style="2" bestFit="1" customWidth="1"/>
    <col min="2" max="2" width="19.7109375" style="2" customWidth="1"/>
    <col min="3" max="3" width="21.42578125" style="4" customWidth="1"/>
    <col min="4" max="4" width="79" style="2" customWidth="1"/>
    <col min="5" max="5" width="13.140625" style="2" bestFit="1" customWidth="1"/>
    <col min="6" max="6" width="15.7109375" style="2" bestFit="1" customWidth="1"/>
    <col min="7" max="7" width="12.42578125" style="3" bestFit="1" customWidth="1"/>
    <col min="8" max="8" width="4.5703125" style="2" customWidth="1"/>
    <col min="9" max="9" width="26.7109375" style="2" customWidth="1"/>
    <col min="10" max="10" width="16.140625" style="1" bestFit="1" customWidth="1"/>
    <col min="11" max="11" width="12.140625" style="1" bestFit="1" customWidth="1"/>
  </cols>
  <sheetData>
    <row r="1" spans="1:11" ht="18.75" x14ac:dyDescent="0.3">
      <c r="A1" s="209" t="s">
        <v>235</v>
      </c>
      <c r="B1" s="210"/>
      <c r="C1" s="210"/>
      <c r="D1" s="210"/>
      <c r="E1" s="210"/>
      <c r="F1" s="210"/>
      <c r="G1" s="210"/>
      <c r="H1" s="210"/>
      <c r="I1" s="211"/>
    </row>
    <row r="2" spans="1:11" ht="18.75" x14ac:dyDescent="0.2">
      <c r="A2" s="212" t="s">
        <v>234</v>
      </c>
      <c r="B2" s="213"/>
      <c r="C2" s="213"/>
      <c r="D2" s="213"/>
      <c r="E2" s="213"/>
      <c r="F2" s="213"/>
      <c r="G2" s="213"/>
      <c r="H2" s="213"/>
      <c r="I2" s="214"/>
    </row>
    <row r="3" spans="1:11" ht="18.75" x14ac:dyDescent="0.2">
      <c r="A3" s="205"/>
      <c r="B3" s="205"/>
      <c r="C3" s="208"/>
      <c r="D3" s="208"/>
      <c r="E3" s="205"/>
      <c r="F3" s="205"/>
      <c r="G3" s="207"/>
      <c r="H3" s="206"/>
      <c r="I3" s="205"/>
    </row>
    <row r="4" spans="1:11" s="200" customFormat="1" ht="18.75" x14ac:dyDescent="0.2">
      <c r="A4" s="215" t="s">
        <v>233</v>
      </c>
      <c r="B4" s="215" t="s">
        <v>232</v>
      </c>
      <c r="C4" s="216" t="s">
        <v>231</v>
      </c>
      <c r="D4" s="217" t="s">
        <v>230</v>
      </c>
      <c r="E4" s="217" t="s">
        <v>229</v>
      </c>
      <c r="F4" s="204"/>
      <c r="G4" s="217" t="s">
        <v>228</v>
      </c>
      <c r="H4" s="217"/>
      <c r="I4" s="217" t="s">
        <v>227</v>
      </c>
      <c r="J4" s="201"/>
      <c r="K4" s="201"/>
    </row>
    <row r="5" spans="1:11" s="200" customFormat="1" ht="18.75" x14ac:dyDescent="0.2">
      <c r="A5" s="215"/>
      <c r="B5" s="215"/>
      <c r="C5" s="216"/>
      <c r="D5" s="217"/>
      <c r="E5" s="217"/>
      <c r="F5" s="203" t="s">
        <v>226</v>
      </c>
      <c r="G5" s="217"/>
      <c r="H5" s="217"/>
      <c r="I5" s="217"/>
      <c r="J5" s="201"/>
      <c r="K5" s="201"/>
    </row>
    <row r="6" spans="1:11" s="200" customFormat="1" ht="18.75" x14ac:dyDescent="0.2">
      <c r="A6" s="215"/>
      <c r="B6" s="215"/>
      <c r="C6" s="216"/>
      <c r="D6" s="217"/>
      <c r="E6" s="217"/>
      <c r="F6" s="202"/>
      <c r="G6" s="217"/>
      <c r="H6" s="217"/>
      <c r="I6" s="217"/>
      <c r="J6" s="201"/>
      <c r="K6" s="201"/>
    </row>
    <row r="7" spans="1:11" ht="18.75" x14ac:dyDescent="0.2">
      <c r="A7" s="50" t="s">
        <v>119</v>
      </c>
      <c r="B7" s="119" t="s">
        <v>225</v>
      </c>
      <c r="C7" s="119"/>
      <c r="D7" s="47" t="s">
        <v>224</v>
      </c>
      <c r="E7" s="46"/>
      <c r="F7" s="46"/>
      <c r="G7" s="116">
        <f>G9+G64+G75+G110</f>
        <v>12679620</v>
      </c>
      <c r="H7" s="115"/>
      <c r="I7" s="199"/>
      <c r="J7" s="1">
        <v>11519620</v>
      </c>
      <c r="K7" s="1">
        <f>J7-G7</f>
        <v>-1160000</v>
      </c>
    </row>
    <row r="8" spans="1:11" ht="18.75" x14ac:dyDescent="0.2">
      <c r="A8" s="50"/>
      <c r="B8" s="118"/>
      <c r="C8" s="119"/>
      <c r="D8" s="47" t="s">
        <v>223</v>
      </c>
      <c r="E8" s="46"/>
      <c r="F8" s="46"/>
      <c r="G8" s="116"/>
      <c r="H8" s="115"/>
      <c r="I8" s="199"/>
    </row>
    <row r="9" spans="1:11" ht="18.75" x14ac:dyDescent="0.2">
      <c r="A9" s="50"/>
      <c r="B9" s="118"/>
      <c r="C9" s="119"/>
      <c r="D9" s="47" t="s">
        <v>222</v>
      </c>
      <c r="E9" s="46"/>
      <c r="F9" s="46"/>
      <c r="G9" s="116">
        <f>G10+G51+G60</f>
        <v>7228500</v>
      </c>
      <c r="H9" s="115" t="s">
        <v>8</v>
      </c>
      <c r="I9" s="199"/>
    </row>
    <row r="10" spans="1:11" ht="18.75" x14ac:dyDescent="0.2">
      <c r="A10" s="198" t="s">
        <v>119</v>
      </c>
      <c r="B10" s="198" t="s">
        <v>128</v>
      </c>
      <c r="C10" s="198"/>
      <c r="D10" s="197" t="s">
        <v>221</v>
      </c>
      <c r="E10" s="196" t="s">
        <v>140</v>
      </c>
      <c r="F10" s="195" t="s">
        <v>139</v>
      </c>
      <c r="G10" s="194">
        <f>SUM(G11:G50)</f>
        <v>4201000</v>
      </c>
      <c r="H10" s="193" t="s">
        <v>8</v>
      </c>
      <c r="I10" s="166" t="s">
        <v>14</v>
      </c>
    </row>
    <row r="11" spans="1:11" ht="18.75" x14ac:dyDescent="0.3">
      <c r="A11" s="168" t="s">
        <v>119</v>
      </c>
      <c r="B11" s="168" t="s">
        <v>128</v>
      </c>
      <c r="C11" s="192" t="s">
        <v>220</v>
      </c>
      <c r="D11" s="177" t="s">
        <v>219</v>
      </c>
      <c r="E11" s="141" t="s">
        <v>140</v>
      </c>
      <c r="F11" s="141" t="s">
        <v>139</v>
      </c>
      <c r="G11" s="138">
        <v>241000</v>
      </c>
      <c r="H11" s="105" t="s">
        <v>8</v>
      </c>
      <c r="I11" s="104" t="s">
        <v>14</v>
      </c>
    </row>
    <row r="12" spans="1:11" ht="18.75" x14ac:dyDescent="0.3">
      <c r="A12" s="168" t="s">
        <v>119</v>
      </c>
      <c r="B12" s="168" t="s">
        <v>128</v>
      </c>
      <c r="C12" s="192" t="s">
        <v>218</v>
      </c>
      <c r="D12" s="177" t="s">
        <v>217</v>
      </c>
      <c r="E12" s="141" t="s">
        <v>140</v>
      </c>
      <c r="F12" s="141" t="s">
        <v>139</v>
      </c>
      <c r="G12" s="138">
        <v>300000</v>
      </c>
      <c r="H12" s="105" t="s">
        <v>8</v>
      </c>
      <c r="I12" s="104" t="s">
        <v>14</v>
      </c>
    </row>
    <row r="13" spans="1:11" ht="18.75" x14ac:dyDescent="0.3">
      <c r="A13" s="168" t="s">
        <v>119</v>
      </c>
      <c r="B13" s="168" t="s">
        <v>128</v>
      </c>
      <c r="C13" s="140" t="s">
        <v>216</v>
      </c>
      <c r="D13" s="177" t="s">
        <v>215</v>
      </c>
      <c r="E13" s="141" t="s">
        <v>140</v>
      </c>
      <c r="F13" s="141" t="s">
        <v>139</v>
      </c>
      <c r="G13" s="138">
        <v>75000</v>
      </c>
      <c r="H13" s="105" t="s">
        <v>8</v>
      </c>
      <c r="I13" s="104" t="s">
        <v>14</v>
      </c>
    </row>
    <row r="14" spans="1:11" ht="18.75" x14ac:dyDescent="0.3">
      <c r="A14" s="168" t="s">
        <v>119</v>
      </c>
      <c r="B14" s="168" t="s">
        <v>128</v>
      </c>
      <c r="C14" s="140" t="s">
        <v>214</v>
      </c>
      <c r="D14" s="177" t="s">
        <v>213</v>
      </c>
      <c r="E14" s="141" t="s">
        <v>140</v>
      </c>
      <c r="F14" s="141" t="s">
        <v>139</v>
      </c>
      <c r="G14" s="138">
        <v>20000</v>
      </c>
      <c r="H14" s="105" t="s">
        <v>8</v>
      </c>
      <c r="I14" s="104" t="s">
        <v>14</v>
      </c>
    </row>
    <row r="15" spans="1:11" ht="18.75" x14ac:dyDescent="0.3">
      <c r="A15" s="168" t="s">
        <v>119</v>
      </c>
      <c r="B15" s="168" t="s">
        <v>128</v>
      </c>
      <c r="C15" s="140" t="s">
        <v>212</v>
      </c>
      <c r="D15" s="177" t="s">
        <v>211</v>
      </c>
      <c r="E15" s="141" t="s">
        <v>140</v>
      </c>
      <c r="F15" s="141" t="s">
        <v>139</v>
      </c>
      <c r="G15" s="138">
        <v>35100</v>
      </c>
      <c r="H15" s="105" t="s">
        <v>8</v>
      </c>
      <c r="I15" s="104" t="s">
        <v>14</v>
      </c>
    </row>
    <row r="16" spans="1:11" ht="18.75" x14ac:dyDescent="0.3">
      <c r="A16" s="168" t="s">
        <v>119</v>
      </c>
      <c r="B16" s="168" t="s">
        <v>128</v>
      </c>
      <c r="C16" s="140" t="s">
        <v>210</v>
      </c>
      <c r="D16" s="177" t="s">
        <v>209</v>
      </c>
      <c r="E16" s="141" t="s">
        <v>140</v>
      </c>
      <c r="F16" s="141" t="s">
        <v>139</v>
      </c>
      <c r="G16" s="138">
        <v>366700</v>
      </c>
      <c r="H16" s="105" t="s">
        <v>8</v>
      </c>
      <c r="I16" s="104" t="s">
        <v>14</v>
      </c>
    </row>
    <row r="17" spans="1:9" ht="18.75" x14ac:dyDescent="0.3">
      <c r="A17" s="168" t="s">
        <v>119</v>
      </c>
      <c r="B17" s="168" t="s">
        <v>128</v>
      </c>
      <c r="C17" s="140" t="s">
        <v>208</v>
      </c>
      <c r="D17" s="177" t="s">
        <v>207</v>
      </c>
      <c r="E17" s="141" t="s">
        <v>140</v>
      </c>
      <c r="F17" s="141" t="s">
        <v>139</v>
      </c>
      <c r="G17" s="138">
        <v>8100</v>
      </c>
      <c r="H17" s="105" t="s">
        <v>8</v>
      </c>
      <c r="I17" s="104" t="s">
        <v>14</v>
      </c>
    </row>
    <row r="18" spans="1:9" ht="18.75" x14ac:dyDescent="0.3">
      <c r="A18" s="168" t="s">
        <v>119</v>
      </c>
      <c r="B18" s="168" t="s">
        <v>128</v>
      </c>
      <c r="C18" s="140" t="s">
        <v>206</v>
      </c>
      <c r="D18" s="177" t="s">
        <v>205</v>
      </c>
      <c r="E18" s="141" t="s">
        <v>140</v>
      </c>
      <c r="F18" s="141" t="s">
        <v>139</v>
      </c>
      <c r="G18" s="138">
        <v>256900</v>
      </c>
      <c r="H18" s="105" t="s">
        <v>8</v>
      </c>
      <c r="I18" s="104" t="s">
        <v>14</v>
      </c>
    </row>
    <row r="19" spans="1:9" ht="18.75" x14ac:dyDescent="0.3">
      <c r="A19" s="168" t="s">
        <v>119</v>
      </c>
      <c r="B19" s="168" t="s">
        <v>128</v>
      </c>
      <c r="C19" s="140" t="s">
        <v>204</v>
      </c>
      <c r="D19" s="177" t="s">
        <v>203</v>
      </c>
      <c r="E19" s="141" t="s">
        <v>140</v>
      </c>
      <c r="F19" s="141" t="s">
        <v>139</v>
      </c>
      <c r="G19" s="138">
        <v>45000</v>
      </c>
      <c r="H19" s="105" t="s">
        <v>8</v>
      </c>
      <c r="I19" s="104" t="s">
        <v>14</v>
      </c>
    </row>
    <row r="20" spans="1:9" ht="18.75" x14ac:dyDescent="0.3">
      <c r="A20" s="168" t="s">
        <v>119</v>
      </c>
      <c r="B20" s="168" t="s">
        <v>128</v>
      </c>
      <c r="C20" s="140" t="s">
        <v>202</v>
      </c>
      <c r="D20" s="177" t="s">
        <v>201</v>
      </c>
      <c r="E20" s="141" t="s">
        <v>140</v>
      </c>
      <c r="F20" s="141" t="s">
        <v>139</v>
      </c>
      <c r="G20" s="138">
        <v>40000</v>
      </c>
      <c r="H20" s="105" t="s">
        <v>8</v>
      </c>
      <c r="I20" s="104" t="s">
        <v>14</v>
      </c>
    </row>
    <row r="21" spans="1:9" ht="18.75" x14ac:dyDescent="0.3">
      <c r="A21" s="168" t="s">
        <v>119</v>
      </c>
      <c r="B21" s="168" t="s">
        <v>128</v>
      </c>
      <c r="C21" s="140" t="s">
        <v>200</v>
      </c>
      <c r="D21" s="177" t="s">
        <v>199</v>
      </c>
      <c r="E21" s="141" t="s">
        <v>140</v>
      </c>
      <c r="F21" s="141" t="s">
        <v>139</v>
      </c>
      <c r="G21" s="138">
        <v>50000</v>
      </c>
      <c r="H21" s="105" t="s">
        <v>8</v>
      </c>
      <c r="I21" s="104" t="s">
        <v>14</v>
      </c>
    </row>
    <row r="22" spans="1:9" ht="18.75" x14ac:dyDescent="0.3">
      <c r="A22" s="168" t="s">
        <v>119</v>
      </c>
      <c r="B22" s="168" t="s">
        <v>128</v>
      </c>
      <c r="C22" s="140" t="s">
        <v>198</v>
      </c>
      <c r="D22" s="177" t="s">
        <v>197</v>
      </c>
      <c r="E22" s="141" t="s">
        <v>140</v>
      </c>
      <c r="F22" s="141" t="s">
        <v>139</v>
      </c>
      <c r="G22" s="138">
        <v>157800</v>
      </c>
      <c r="H22" s="105" t="s">
        <v>8</v>
      </c>
      <c r="I22" s="104" t="s">
        <v>14</v>
      </c>
    </row>
    <row r="23" spans="1:9" ht="18.75" x14ac:dyDescent="0.3">
      <c r="A23" s="168" t="s">
        <v>119</v>
      </c>
      <c r="B23" s="168" t="s">
        <v>128</v>
      </c>
      <c r="C23" s="140" t="s">
        <v>196</v>
      </c>
      <c r="D23" s="177" t="s">
        <v>195</v>
      </c>
      <c r="E23" s="141" t="s">
        <v>140</v>
      </c>
      <c r="F23" s="141" t="s">
        <v>139</v>
      </c>
      <c r="G23" s="138">
        <v>90000</v>
      </c>
      <c r="H23" s="105" t="s">
        <v>8</v>
      </c>
      <c r="I23" s="104" t="s">
        <v>14</v>
      </c>
    </row>
    <row r="24" spans="1:9" ht="18.75" x14ac:dyDescent="0.3">
      <c r="A24" s="168" t="s">
        <v>119</v>
      </c>
      <c r="B24" s="168" t="s">
        <v>128</v>
      </c>
      <c r="C24" s="140" t="s">
        <v>194</v>
      </c>
      <c r="D24" s="177" t="s">
        <v>193</v>
      </c>
      <c r="E24" s="141" t="s">
        <v>140</v>
      </c>
      <c r="F24" s="141" t="s">
        <v>139</v>
      </c>
      <c r="G24" s="138">
        <v>40000</v>
      </c>
      <c r="H24" s="105" t="s">
        <v>8</v>
      </c>
      <c r="I24" s="104" t="s">
        <v>14</v>
      </c>
    </row>
    <row r="25" spans="1:9" ht="18.75" x14ac:dyDescent="0.3">
      <c r="A25" s="168" t="s">
        <v>119</v>
      </c>
      <c r="B25" s="168" t="s">
        <v>128</v>
      </c>
      <c r="C25" s="140" t="s">
        <v>192</v>
      </c>
      <c r="D25" s="177" t="s">
        <v>191</v>
      </c>
      <c r="E25" s="141" t="s">
        <v>140</v>
      </c>
      <c r="F25" s="141" t="s">
        <v>139</v>
      </c>
      <c r="G25" s="138">
        <v>25000</v>
      </c>
      <c r="H25" s="105" t="s">
        <v>8</v>
      </c>
      <c r="I25" s="104" t="s">
        <v>14</v>
      </c>
    </row>
    <row r="26" spans="1:9" ht="18.75" x14ac:dyDescent="0.3">
      <c r="A26" s="168" t="s">
        <v>119</v>
      </c>
      <c r="B26" s="168" t="s">
        <v>128</v>
      </c>
      <c r="C26" s="140" t="s">
        <v>190</v>
      </c>
      <c r="D26" s="177" t="s">
        <v>189</v>
      </c>
      <c r="E26" s="141" t="s">
        <v>140</v>
      </c>
      <c r="F26" s="141" t="s">
        <v>139</v>
      </c>
      <c r="G26" s="138">
        <v>25000</v>
      </c>
      <c r="H26" s="105" t="s">
        <v>8</v>
      </c>
      <c r="I26" s="104" t="s">
        <v>14</v>
      </c>
    </row>
    <row r="27" spans="1:9" ht="18.75" x14ac:dyDescent="0.3">
      <c r="A27" s="168" t="s">
        <v>119</v>
      </c>
      <c r="B27" s="168" t="s">
        <v>128</v>
      </c>
      <c r="C27" s="140" t="s">
        <v>188</v>
      </c>
      <c r="D27" s="177" t="s">
        <v>187</v>
      </c>
      <c r="E27" s="141" t="s">
        <v>140</v>
      </c>
      <c r="F27" s="141" t="s">
        <v>139</v>
      </c>
      <c r="G27" s="138">
        <v>60000</v>
      </c>
      <c r="H27" s="105" t="s">
        <v>8</v>
      </c>
      <c r="I27" s="104" t="s">
        <v>14</v>
      </c>
    </row>
    <row r="28" spans="1:9" ht="18.75" x14ac:dyDescent="0.3">
      <c r="A28" s="168" t="s">
        <v>119</v>
      </c>
      <c r="B28" s="168" t="s">
        <v>128</v>
      </c>
      <c r="C28" s="140" t="s">
        <v>186</v>
      </c>
      <c r="D28" s="177" t="s">
        <v>185</v>
      </c>
      <c r="E28" s="141" t="s">
        <v>140</v>
      </c>
      <c r="F28" s="141" t="s">
        <v>139</v>
      </c>
      <c r="G28" s="138">
        <v>320000</v>
      </c>
      <c r="H28" s="105" t="s">
        <v>8</v>
      </c>
      <c r="I28" s="104" t="s">
        <v>14</v>
      </c>
    </row>
    <row r="29" spans="1:9" ht="18.75" x14ac:dyDescent="0.3">
      <c r="A29" s="168" t="s">
        <v>119</v>
      </c>
      <c r="B29" s="168" t="s">
        <v>128</v>
      </c>
      <c r="C29" s="140" t="s">
        <v>184</v>
      </c>
      <c r="D29" s="177" t="s">
        <v>183</v>
      </c>
      <c r="E29" s="141" t="s">
        <v>140</v>
      </c>
      <c r="F29" s="141" t="s">
        <v>139</v>
      </c>
      <c r="G29" s="138">
        <v>75000</v>
      </c>
      <c r="H29" s="105" t="s">
        <v>8</v>
      </c>
      <c r="I29" s="104" t="s">
        <v>14</v>
      </c>
    </row>
    <row r="30" spans="1:9" ht="18.75" x14ac:dyDescent="0.3">
      <c r="A30" s="168" t="s">
        <v>119</v>
      </c>
      <c r="B30" s="168" t="s">
        <v>128</v>
      </c>
      <c r="C30" s="140" t="s">
        <v>182</v>
      </c>
      <c r="D30" s="177" t="s">
        <v>181</v>
      </c>
      <c r="E30" s="141" t="s">
        <v>140</v>
      </c>
      <c r="F30" s="141" t="s">
        <v>139</v>
      </c>
      <c r="G30" s="138">
        <v>222000</v>
      </c>
      <c r="H30" s="105" t="s">
        <v>8</v>
      </c>
      <c r="I30" s="104" t="s">
        <v>14</v>
      </c>
    </row>
    <row r="31" spans="1:9" ht="18.75" x14ac:dyDescent="0.3">
      <c r="A31" s="168" t="s">
        <v>119</v>
      </c>
      <c r="B31" s="168" t="s">
        <v>128</v>
      </c>
      <c r="C31" s="140" t="s">
        <v>180</v>
      </c>
      <c r="D31" s="177" t="s">
        <v>179</v>
      </c>
      <c r="E31" s="141" t="s">
        <v>140</v>
      </c>
      <c r="F31" s="141" t="s">
        <v>139</v>
      </c>
      <c r="G31" s="138">
        <v>160100</v>
      </c>
      <c r="H31" s="105" t="s">
        <v>8</v>
      </c>
      <c r="I31" s="104" t="s">
        <v>14</v>
      </c>
    </row>
    <row r="32" spans="1:9" ht="18.75" x14ac:dyDescent="0.3">
      <c r="A32" s="168" t="s">
        <v>119</v>
      </c>
      <c r="B32" s="168" t="s">
        <v>128</v>
      </c>
      <c r="C32" s="140" t="s">
        <v>178</v>
      </c>
      <c r="D32" s="177" t="s">
        <v>177</v>
      </c>
      <c r="E32" s="141" t="s">
        <v>140</v>
      </c>
      <c r="F32" s="141" t="s">
        <v>139</v>
      </c>
      <c r="G32" s="138">
        <v>66000</v>
      </c>
      <c r="H32" s="105" t="s">
        <v>8</v>
      </c>
      <c r="I32" s="104" t="s">
        <v>14</v>
      </c>
    </row>
    <row r="33" spans="1:11" ht="18.75" x14ac:dyDescent="0.3">
      <c r="A33" s="168" t="s">
        <v>119</v>
      </c>
      <c r="B33" s="168" t="s">
        <v>128</v>
      </c>
      <c r="C33" s="140" t="s">
        <v>176</v>
      </c>
      <c r="D33" s="177" t="s">
        <v>175</v>
      </c>
      <c r="E33" s="141" t="s">
        <v>140</v>
      </c>
      <c r="F33" s="141" t="s">
        <v>139</v>
      </c>
      <c r="G33" s="138">
        <v>10000</v>
      </c>
      <c r="H33" s="105" t="s">
        <v>8</v>
      </c>
      <c r="I33" s="104" t="s">
        <v>14</v>
      </c>
    </row>
    <row r="34" spans="1:11" ht="18.75" x14ac:dyDescent="0.3">
      <c r="A34" s="168" t="s">
        <v>119</v>
      </c>
      <c r="B34" s="168" t="s">
        <v>128</v>
      </c>
      <c r="C34" s="140" t="s">
        <v>174</v>
      </c>
      <c r="D34" s="177" t="s">
        <v>173</v>
      </c>
      <c r="E34" s="141" t="s">
        <v>140</v>
      </c>
      <c r="F34" s="141" t="s">
        <v>139</v>
      </c>
      <c r="G34" s="138">
        <v>238550</v>
      </c>
      <c r="H34" s="105" t="s">
        <v>8</v>
      </c>
      <c r="I34" s="104" t="s">
        <v>14</v>
      </c>
    </row>
    <row r="35" spans="1:11" ht="18.75" x14ac:dyDescent="0.3">
      <c r="A35" s="168" t="s">
        <v>119</v>
      </c>
      <c r="B35" s="168" t="s">
        <v>128</v>
      </c>
      <c r="C35" s="140" t="s">
        <v>172</v>
      </c>
      <c r="D35" s="177" t="s">
        <v>171</v>
      </c>
      <c r="E35" s="141" t="s">
        <v>140</v>
      </c>
      <c r="F35" s="141" t="s">
        <v>139</v>
      </c>
      <c r="G35" s="138">
        <v>3000</v>
      </c>
      <c r="H35" s="105" t="s">
        <v>8</v>
      </c>
      <c r="I35" s="104" t="s">
        <v>14</v>
      </c>
    </row>
    <row r="36" spans="1:11" ht="18.75" x14ac:dyDescent="0.3">
      <c r="A36" s="168" t="s">
        <v>119</v>
      </c>
      <c r="B36" s="168" t="s">
        <v>128</v>
      </c>
      <c r="C36" s="140" t="s">
        <v>170</v>
      </c>
      <c r="D36" s="177" t="s">
        <v>169</v>
      </c>
      <c r="E36" s="141" t="s">
        <v>140</v>
      </c>
      <c r="F36" s="141" t="s">
        <v>139</v>
      </c>
      <c r="G36" s="138">
        <v>75470</v>
      </c>
      <c r="H36" s="105" t="s">
        <v>8</v>
      </c>
      <c r="I36" s="104" t="s">
        <v>14</v>
      </c>
    </row>
    <row r="37" spans="1:11" s="185" customFormat="1" ht="37.5" x14ac:dyDescent="0.2">
      <c r="A37" s="191" t="s">
        <v>119</v>
      </c>
      <c r="B37" s="191" t="s">
        <v>128</v>
      </c>
      <c r="C37" s="190" t="s">
        <v>168</v>
      </c>
      <c r="D37" s="62" t="s">
        <v>167</v>
      </c>
      <c r="E37" s="189" t="s">
        <v>140</v>
      </c>
      <c r="F37" s="189" t="s">
        <v>139</v>
      </c>
      <c r="G37" s="188">
        <v>43120</v>
      </c>
      <c r="H37" s="187" t="s">
        <v>8</v>
      </c>
      <c r="I37" s="104" t="s">
        <v>14</v>
      </c>
      <c r="J37" s="186"/>
      <c r="K37" s="186"/>
    </row>
    <row r="38" spans="1:11" ht="37.5" x14ac:dyDescent="0.3">
      <c r="A38" s="165" t="s">
        <v>119</v>
      </c>
      <c r="B38" s="165" t="s">
        <v>128</v>
      </c>
      <c r="C38" s="184" t="s">
        <v>166</v>
      </c>
      <c r="D38" s="183" t="s">
        <v>165</v>
      </c>
      <c r="E38" s="162" t="s">
        <v>140</v>
      </c>
      <c r="F38" s="162" t="s">
        <v>139</v>
      </c>
      <c r="G38" s="182">
        <v>50800</v>
      </c>
      <c r="H38" s="159" t="s">
        <v>8</v>
      </c>
      <c r="I38" s="158" t="s">
        <v>14</v>
      </c>
    </row>
    <row r="39" spans="1:11" ht="18.75" x14ac:dyDescent="0.3">
      <c r="A39" s="171" t="s">
        <v>119</v>
      </c>
      <c r="B39" s="171" t="s">
        <v>128</v>
      </c>
      <c r="C39" s="181" t="s">
        <v>164</v>
      </c>
      <c r="D39" s="180" t="s">
        <v>163</v>
      </c>
      <c r="E39" s="107" t="s">
        <v>140</v>
      </c>
      <c r="F39" s="107" t="s">
        <v>139</v>
      </c>
      <c r="G39" s="179">
        <v>340000</v>
      </c>
      <c r="H39" s="178" t="s">
        <v>8</v>
      </c>
      <c r="I39" s="129" t="s">
        <v>14</v>
      </c>
    </row>
    <row r="40" spans="1:11" ht="18.75" x14ac:dyDescent="0.3">
      <c r="A40" s="168" t="s">
        <v>119</v>
      </c>
      <c r="B40" s="168" t="s">
        <v>128</v>
      </c>
      <c r="C40" s="140" t="s">
        <v>162</v>
      </c>
      <c r="D40" s="177" t="s">
        <v>161</v>
      </c>
      <c r="E40" s="141" t="s">
        <v>140</v>
      </c>
      <c r="F40" s="141" t="s">
        <v>139</v>
      </c>
      <c r="G40" s="138">
        <v>72360</v>
      </c>
      <c r="H40" s="105" t="s">
        <v>8</v>
      </c>
      <c r="I40" s="104" t="s">
        <v>14</v>
      </c>
    </row>
    <row r="41" spans="1:11" ht="18.75" x14ac:dyDescent="0.3">
      <c r="A41" s="168" t="s">
        <v>119</v>
      </c>
      <c r="B41" s="168" t="s">
        <v>128</v>
      </c>
      <c r="C41" s="140" t="s">
        <v>160</v>
      </c>
      <c r="D41" s="177" t="s">
        <v>159</v>
      </c>
      <c r="E41" s="141" t="s">
        <v>140</v>
      </c>
      <c r="F41" s="141" t="s">
        <v>139</v>
      </c>
      <c r="G41" s="138">
        <v>146000</v>
      </c>
      <c r="H41" s="105" t="s">
        <v>8</v>
      </c>
      <c r="I41" s="104" t="s">
        <v>14</v>
      </c>
    </row>
    <row r="42" spans="1:11" ht="18.75" x14ac:dyDescent="0.3">
      <c r="A42" s="168" t="s">
        <v>119</v>
      </c>
      <c r="B42" s="168" t="s">
        <v>128</v>
      </c>
      <c r="C42" s="140" t="s">
        <v>158</v>
      </c>
      <c r="D42" s="177" t="s">
        <v>157</v>
      </c>
      <c r="E42" s="141" t="s">
        <v>140</v>
      </c>
      <c r="F42" s="141" t="s">
        <v>139</v>
      </c>
      <c r="G42" s="138">
        <v>135000</v>
      </c>
      <c r="H42" s="105" t="s">
        <v>8</v>
      </c>
      <c r="I42" s="104" t="s">
        <v>14</v>
      </c>
    </row>
    <row r="43" spans="1:11" ht="18.75" x14ac:dyDescent="0.3">
      <c r="A43" s="168" t="s">
        <v>119</v>
      </c>
      <c r="B43" s="168" t="s">
        <v>128</v>
      </c>
      <c r="C43" s="140" t="s">
        <v>156</v>
      </c>
      <c r="D43" s="177" t="s">
        <v>155</v>
      </c>
      <c r="E43" s="141" t="s">
        <v>140</v>
      </c>
      <c r="F43" s="141" t="s">
        <v>139</v>
      </c>
      <c r="G43" s="138">
        <v>50000</v>
      </c>
      <c r="H43" s="105" t="s">
        <v>8</v>
      </c>
      <c r="I43" s="104" t="s">
        <v>14</v>
      </c>
    </row>
    <row r="44" spans="1:11" ht="18.75" x14ac:dyDescent="0.3">
      <c r="A44" s="168" t="s">
        <v>119</v>
      </c>
      <c r="B44" s="168" t="s">
        <v>128</v>
      </c>
      <c r="C44" s="140" t="s">
        <v>154</v>
      </c>
      <c r="D44" s="177" t="s">
        <v>153</v>
      </c>
      <c r="E44" s="141" t="s">
        <v>140</v>
      </c>
      <c r="F44" s="141" t="s">
        <v>139</v>
      </c>
      <c r="G44" s="138">
        <v>100000</v>
      </c>
      <c r="H44" s="105" t="s">
        <v>8</v>
      </c>
      <c r="I44" s="104" t="s">
        <v>14</v>
      </c>
    </row>
    <row r="45" spans="1:11" ht="18.75" x14ac:dyDescent="0.3">
      <c r="A45" s="168" t="s">
        <v>119</v>
      </c>
      <c r="B45" s="168" t="s">
        <v>128</v>
      </c>
      <c r="C45" s="140" t="s">
        <v>152</v>
      </c>
      <c r="D45" s="177" t="s">
        <v>151</v>
      </c>
      <c r="E45" s="141" t="s">
        <v>140</v>
      </c>
      <c r="F45" s="141" t="s">
        <v>139</v>
      </c>
      <c r="G45" s="138">
        <v>30000</v>
      </c>
      <c r="H45" s="105" t="s">
        <v>8</v>
      </c>
      <c r="I45" s="104" t="s">
        <v>14</v>
      </c>
    </row>
    <row r="46" spans="1:11" ht="18.75" x14ac:dyDescent="0.3">
      <c r="A46" s="168" t="s">
        <v>119</v>
      </c>
      <c r="B46" s="168" t="s">
        <v>128</v>
      </c>
      <c r="C46" s="140" t="s">
        <v>150</v>
      </c>
      <c r="D46" s="177" t="s">
        <v>149</v>
      </c>
      <c r="E46" s="141" t="s">
        <v>140</v>
      </c>
      <c r="F46" s="141" t="s">
        <v>139</v>
      </c>
      <c r="G46" s="138">
        <v>53000</v>
      </c>
      <c r="H46" s="105" t="s">
        <v>8</v>
      </c>
      <c r="I46" s="104" t="s">
        <v>14</v>
      </c>
    </row>
    <row r="47" spans="1:11" ht="37.5" x14ac:dyDescent="0.3">
      <c r="A47" s="168" t="s">
        <v>119</v>
      </c>
      <c r="B47" s="168" t="s">
        <v>128</v>
      </c>
      <c r="C47" s="140" t="s">
        <v>148</v>
      </c>
      <c r="D47" s="177" t="s">
        <v>147</v>
      </c>
      <c r="E47" s="141" t="s">
        <v>140</v>
      </c>
      <c r="F47" s="141" t="s">
        <v>139</v>
      </c>
      <c r="G47" s="133">
        <v>35000</v>
      </c>
      <c r="H47" s="105" t="s">
        <v>8</v>
      </c>
      <c r="I47" s="104" t="s">
        <v>14</v>
      </c>
    </row>
    <row r="48" spans="1:11" ht="18.75" x14ac:dyDescent="0.3">
      <c r="A48" s="168" t="s">
        <v>119</v>
      </c>
      <c r="B48" s="168" t="s">
        <v>128</v>
      </c>
      <c r="C48" s="140" t="s">
        <v>146</v>
      </c>
      <c r="D48" s="177" t="s">
        <v>145</v>
      </c>
      <c r="E48" s="141" t="s">
        <v>140</v>
      </c>
      <c r="F48" s="141" t="s">
        <v>139</v>
      </c>
      <c r="G48" s="138">
        <v>40000</v>
      </c>
      <c r="H48" s="105" t="s">
        <v>8</v>
      </c>
      <c r="I48" s="104" t="s">
        <v>14</v>
      </c>
    </row>
    <row r="49" spans="1:10" ht="18.75" x14ac:dyDescent="0.3">
      <c r="A49" s="168" t="s">
        <v>119</v>
      </c>
      <c r="B49" s="168" t="s">
        <v>128</v>
      </c>
      <c r="C49" s="140" t="s">
        <v>144</v>
      </c>
      <c r="D49" s="177" t="s">
        <v>143</v>
      </c>
      <c r="E49" s="141" t="s">
        <v>140</v>
      </c>
      <c r="F49" s="141" t="s">
        <v>139</v>
      </c>
      <c r="G49" s="138">
        <v>40000</v>
      </c>
      <c r="H49" s="105" t="s">
        <v>8</v>
      </c>
      <c r="I49" s="104" t="s">
        <v>14</v>
      </c>
    </row>
    <row r="50" spans="1:10" ht="18.75" x14ac:dyDescent="0.3">
      <c r="A50" s="168" t="s">
        <v>119</v>
      </c>
      <c r="B50" s="168" t="s">
        <v>128</v>
      </c>
      <c r="C50" s="140" t="s">
        <v>142</v>
      </c>
      <c r="D50" s="177" t="s">
        <v>141</v>
      </c>
      <c r="E50" s="141" t="s">
        <v>140</v>
      </c>
      <c r="F50" s="141" t="s">
        <v>139</v>
      </c>
      <c r="G50" s="138">
        <v>60000</v>
      </c>
      <c r="H50" s="105" t="s">
        <v>8</v>
      </c>
      <c r="I50" s="104" t="s">
        <v>14</v>
      </c>
    </row>
    <row r="51" spans="1:10" ht="18.75" x14ac:dyDescent="0.3">
      <c r="A51" s="167" t="s">
        <v>119</v>
      </c>
      <c r="B51" s="176" t="s">
        <v>128</v>
      </c>
      <c r="C51" s="140"/>
      <c r="D51" s="175" t="s">
        <v>138</v>
      </c>
      <c r="E51" s="146" t="s">
        <v>125</v>
      </c>
      <c r="F51" s="146">
        <v>6011310</v>
      </c>
      <c r="G51" s="174">
        <f>G52+G57</f>
        <v>2947500</v>
      </c>
      <c r="H51" s="105" t="s">
        <v>8</v>
      </c>
      <c r="I51" s="104"/>
    </row>
    <row r="52" spans="1:10" ht="18.75" x14ac:dyDescent="0.2">
      <c r="A52" s="168" t="s">
        <v>119</v>
      </c>
      <c r="B52" s="171" t="s">
        <v>128</v>
      </c>
      <c r="C52" s="167"/>
      <c r="D52" s="113" t="s">
        <v>137</v>
      </c>
      <c r="E52" s="146" t="s">
        <v>125</v>
      </c>
      <c r="F52" s="141">
        <v>6011310</v>
      </c>
      <c r="G52" s="100">
        <f>SUM(G53:G56)</f>
        <v>1382500</v>
      </c>
      <c r="H52" s="143" t="s">
        <v>8</v>
      </c>
      <c r="I52" s="166"/>
    </row>
    <row r="53" spans="1:10" ht="18.75" x14ac:dyDescent="0.2">
      <c r="A53" s="168" t="s">
        <v>119</v>
      </c>
      <c r="B53" s="171" t="s">
        <v>134</v>
      </c>
      <c r="C53" s="140" t="s">
        <v>136</v>
      </c>
      <c r="D53" s="170" t="s">
        <v>135</v>
      </c>
      <c r="E53" s="141" t="s">
        <v>125</v>
      </c>
      <c r="F53" s="141">
        <v>6011310</v>
      </c>
      <c r="G53" s="169">
        <v>429200</v>
      </c>
      <c r="H53" s="105" t="s">
        <v>8</v>
      </c>
      <c r="I53" s="104" t="s">
        <v>14</v>
      </c>
    </row>
    <row r="54" spans="1:10" ht="37.5" x14ac:dyDescent="0.2">
      <c r="A54" s="168" t="s">
        <v>119</v>
      </c>
      <c r="B54" s="171" t="s">
        <v>134</v>
      </c>
      <c r="C54" s="148"/>
      <c r="D54" s="109" t="s">
        <v>133</v>
      </c>
      <c r="E54" s="146"/>
      <c r="F54" s="141"/>
      <c r="G54" s="100"/>
      <c r="H54" s="143"/>
      <c r="I54" s="166"/>
    </row>
    <row r="55" spans="1:10" ht="18.75" x14ac:dyDescent="0.2">
      <c r="A55" s="168" t="s">
        <v>119</v>
      </c>
      <c r="B55" s="171" t="s">
        <v>130</v>
      </c>
      <c r="C55" s="173" t="s">
        <v>132</v>
      </c>
      <c r="D55" s="109" t="s">
        <v>131</v>
      </c>
      <c r="E55" s="141" t="s">
        <v>125</v>
      </c>
      <c r="F55" s="141">
        <v>6011310</v>
      </c>
      <c r="G55" s="106">
        <v>953300</v>
      </c>
      <c r="H55" s="105" t="s">
        <v>8</v>
      </c>
      <c r="I55" s="104" t="s">
        <v>14</v>
      </c>
    </row>
    <row r="56" spans="1:10" ht="37.5" x14ac:dyDescent="0.3">
      <c r="A56" s="168" t="s">
        <v>119</v>
      </c>
      <c r="B56" s="171" t="s">
        <v>130</v>
      </c>
      <c r="C56" s="140"/>
      <c r="D56" s="172" t="s">
        <v>129</v>
      </c>
      <c r="E56" s="141"/>
      <c r="F56" s="141"/>
      <c r="G56" s="169"/>
      <c r="H56" s="105"/>
      <c r="I56" s="104"/>
    </row>
    <row r="57" spans="1:10" ht="18.75" x14ac:dyDescent="0.2">
      <c r="A57" s="168" t="s">
        <v>119</v>
      </c>
      <c r="B57" s="171" t="s">
        <v>128</v>
      </c>
      <c r="C57" s="167"/>
      <c r="D57" s="113" t="s">
        <v>127</v>
      </c>
      <c r="E57" s="146" t="s">
        <v>125</v>
      </c>
      <c r="F57" s="141">
        <v>6011310</v>
      </c>
      <c r="G57" s="100">
        <f>SUM(G58:G59)</f>
        <v>1565000</v>
      </c>
      <c r="H57" s="143" t="s">
        <v>8</v>
      </c>
      <c r="I57" s="166"/>
    </row>
    <row r="58" spans="1:10" ht="18.75" x14ac:dyDescent="0.2">
      <c r="A58" s="168" t="s">
        <v>119</v>
      </c>
      <c r="B58" s="171" t="s">
        <v>124</v>
      </c>
      <c r="C58" s="140"/>
      <c r="D58" s="170" t="s">
        <v>126</v>
      </c>
      <c r="E58" s="141" t="s">
        <v>125</v>
      </c>
      <c r="F58" s="141">
        <v>6011310</v>
      </c>
      <c r="G58" s="169">
        <v>1565000</v>
      </c>
      <c r="H58" s="105" t="s">
        <v>8</v>
      </c>
      <c r="I58" s="104" t="s">
        <v>14</v>
      </c>
    </row>
    <row r="59" spans="1:10" ht="37.5" x14ac:dyDescent="0.2">
      <c r="A59" s="168" t="s">
        <v>119</v>
      </c>
      <c r="B59" s="171" t="s">
        <v>124</v>
      </c>
      <c r="C59" s="140" t="s">
        <v>123</v>
      </c>
      <c r="D59" s="170" t="s">
        <v>122</v>
      </c>
      <c r="E59" s="146"/>
      <c r="F59" s="141"/>
      <c r="G59" s="169"/>
      <c r="H59" s="105"/>
      <c r="I59" s="104"/>
    </row>
    <row r="60" spans="1:10" ht="18.75" x14ac:dyDescent="0.2">
      <c r="A60" s="168" t="s">
        <v>119</v>
      </c>
      <c r="B60" s="136" t="s">
        <v>118</v>
      </c>
      <c r="C60" s="167"/>
      <c r="D60" s="147" t="s">
        <v>121</v>
      </c>
      <c r="E60" s="141" t="s">
        <v>15</v>
      </c>
      <c r="F60" s="141">
        <v>6011500</v>
      </c>
      <c r="G60" s="144">
        <f>SUM(G61:G61)</f>
        <v>80000</v>
      </c>
      <c r="H60" s="143" t="s">
        <v>8</v>
      </c>
      <c r="I60" s="166" t="s">
        <v>120</v>
      </c>
    </row>
    <row r="61" spans="1:10" ht="18.75" x14ac:dyDescent="0.2">
      <c r="A61" s="165" t="s">
        <v>119</v>
      </c>
      <c r="B61" s="164" t="s">
        <v>118</v>
      </c>
      <c r="C61" s="163" t="s">
        <v>117</v>
      </c>
      <c r="D61" s="19" t="s">
        <v>116</v>
      </c>
      <c r="E61" s="162" t="s">
        <v>15</v>
      </c>
      <c r="F61" s="161">
        <v>6011500</v>
      </c>
      <c r="G61" s="160">
        <v>80000</v>
      </c>
      <c r="H61" s="159" t="s">
        <v>8</v>
      </c>
      <c r="I61" s="158" t="s">
        <v>14</v>
      </c>
    </row>
    <row r="62" spans="1:10" ht="18.75" x14ac:dyDescent="0.2">
      <c r="A62" s="59" t="s">
        <v>99</v>
      </c>
      <c r="B62" s="57" t="s">
        <v>115</v>
      </c>
      <c r="C62" s="57"/>
      <c r="D62" s="56" t="s">
        <v>94</v>
      </c>
      <c r="E62" s="55"/>
      <c r="F62" s="55"/>
      <c r="G62" s="54"/>
      <c r="H62" s="53"/>
      <c r="I62" s="157"/>
    </row>
    <row r="63" spans="1:10" ht="18.75" x14ac:dyDescent="0.2">
      <c r="A63" s="50"/>
      <c r="B63" s="156"/>
      <c r="C63" s="119"/>
      <c r="D63" s="47" t="s">
        <v>114</v>
      </c>
      <c r="E63" s="46"/>
      <c r="F63" s="46"/>
      <c r="G63" s="116"/>
      <c r="H63" s="115"/>
      <c r="I63" s="155"/>
    </row>
    <row r="64" spans="1:10" ht="18.75" x14ac:dyDescent="0.2">
      <c r="A64" s="50"/>
      <c r="B64" s="156"/>
      <c r="C64" s="119"/>
      <c r="D64" s="47" t="s">
        <v>113</v>
      </c>
      <c r="E64" s="46"/>
      <c r="F64" s="46"/>
      <c r="G64" s="116">
        <f>G65+G67</f>
        <v>1105120</v>
      </c>
      <c r="H64" s="115" t="s">
        <v>8</v>
      </c>
      <c r="I64" s="155"/>
      <c r="J64" s="1">
        <f>113852900-G64</f>
        <v>112747780</v>
      </c>
    </row>
    <row r="65" spans="1:11" ht="18.75" x14ac:dyDescent="0.2">
      <c r="A65" s="128" t="s">
        <v>99</v>
      </c>
      <c r="B65" s="136" t="s">
        <v>111</v>
      </c>
      <c r="C65" s="154"/>
      <c r="D65" s="153" t="s">
        <v>112</v>
      </c>
      <c r="E65" s="111" t="s">
        <v>15</v>
      </c>
      <c r="F65" s="111">
        <v>6011500</v>
      </c>
      <c r="G65" s="152">
        <f>SUM(G66:G66)</f>
        <v>80000</v>
      </c>
      <c r="H65" s="151" t="s">
        <v>8</v>
      </c>
      <c r="I65" s="150"/>
      <c r="J65" s="1">
        <f>1933700-G65</f>
        <v>1853700</v>
      </c>
    </row>
    <row r="66" spans="1:11" ht="18.75" x14ac:dyDescent="0.2">
      <c r="A66" s="128" t="s">
        <v>99</v>
      </c>
      <c r="B66" s="136" t="s">
        <v>111</v>
      </c>
      <c r="C66" s="31" t="s">
        <v>110</v>
      </c>
      <c r="D66" s="26" t="s">
        <v>109</v>
      </c>
      <c r="E66" s="29" t="s">
        <v>15</v>
      </c>
      <c r="F66" s="124">
        <v>6011500</v>
      </c>
      <c r="G66" s="149">
        <v>80000</v>
      </c>
      <c r="H66" s="27" t="s">
        <v>8</v>
      </c>
      <c r="I66" s="104" t="s">
        <v>14</v>
      </c>
    </row>
    <row r="67" spans="1:11" ht="18.75" x14ac:dyDescent="0.2">
      <c r="A67" s="128" t="s">
        <v>99</v>
      </c>
      <c r="B67" s="136" t="s">
        <v>98</v>
      </c>
      <c r="C67" s="148"/>
      <c r="D67" s="147" t="s">
        <v>108</v>
      </c>
      <c r="E67" s="146" t="s">
        <v>15</v>
      </c>
      <c r="F67" s="145">
        <v>6011500</v>
      </c>
      <c r="G67" s="144">
        <f>SUM(G68:G72)</f>
        <v>1025120</v>
      </c>
      <c r="H67" s="143" t="s">
        <v>8</v>
      </c>
      <c r="I67" s="142"/>
      <c r="J67" s="1">
        <f>1729800-G67</f>
        <v>704680</v>
      </c>
    </row>
    <row r="68" spans="1:11" ht="18.75" x14ac:dyDescent="0.3">
      <c r="A68" s="128" t="s">
        <v>99</v>
      </c>
      <c r="B68" s="136" t="s">
        <v>98</v>
      </c>
      <c r="C68" s="140" t="s">
        <v>107</v>
      </c>
      <c r="D68" s="139" t="s">
        <v>106</v>
      </c>
      <c r="E68" s="141" t="s">
        <v>15</v>
      </c>
      <c r="F68" s="101">
        <v>6011500</v>
      </c>
      <c r="G68" s="138">
        <v>795120</v>
      </c>
      <c r="H68" s="105" t="s">
        <v>8</v>
      </c>
      <c r="I68" s="104" t="s">
        <v>101</v>
      </c>
    </row>
    <row r="69" spans="1:11" ht="18.75" x14ac:dyDescent="0.3">
      <c r="A69" s="128" t="s">
        <v>99</v>
      </c>
      <c r="B69" s="136" t="s">
        <v>98</v>
      </c>
      <c r="C69" s="140" t="s">
        <v>105</v>
      </c>
      <c r="D69" s="139" t="s">
        <v>104</v>
      </c>
      <c r="E69" s="101" t="s">
        <v>15</v>
      </c>
      <c r="F69" s="101">
        <v>6011500</v>
      </c>
      <c r="G69" s="138">
        <v>80000</v>
      </c>
      <c r="H69" s="137" t="s">
        <v>8</v>
      </c>
      <c r="I69" s="104" t="s">
        <v>101</v>
      </c>
    </row>
    <row r="70" spans="1:11" ht="18.75" x14ac:dyDescent="0.2">
      <c r="A70" s="128" t="s">
        <v>99</v>
      </c>
      <c r="B70" s="136" t="s">
        <v>98</v>
      </c>
      <c r="C70" s="31" t="s">
        <v>103</v>
      </c>
      <c r="D70" s="135" t="s">
        <v>102</v>
      </c>
      <c r="E70" s="134" t="s">
        <v>15</v>
      </c>
      <c r="F70" s="29">
        <v>6011500</v>
      </c>
      <c r="G70" s="133">
        <v>50000</v>
      </c>
      <c r="H70" s="60" t="s">
        <v>8</v>
      </c>
      <c r="I70" s="104" t="s">
        <v>101</v>
      </c>
    </row>
    <row r="71" spans="1:11" ht="18.75" x14ac:dyDescent="0.2">
      <c r="A71" s="132"/>
      <c r="B71" s="127"/>
      <c r="C71" s="97"/>
      <c r="D71" s="131" t="s">
        <v>100</v>
      </c>
      <c r="E71" s="124"/>
      <c r="F71" s="123"/>
      <c r="G71" s="130"/>
      <c r="H71" s="121"/>
      <c r="I71" s="129"/>
    </row>
    <row r="72" spans="1:11" ht="18.75" x14ac:dyDescent="0.2">
      <c r="A72" s="128" t="s">
        <v>99</v>
      </c>
      <c r="B72" s="127" t="s">
        <v>98</v>
      </c>
      <c r="C72" s="126" t="s">
        <v>97</v>
      </c>
      <c r="D72" s="125" t="s">
        <v>96</v>
      </c>
      <c r="E72" s="124" t="s">
        <v>15</v>
      </c>
      <c r="F72" s="123">
        <v>6011500</v>
      </c>
      <c r="G72" s="122">
        <v>100000</v>
      </c>
      <c r="H72" s="121" t="s">
        <v>8</v>
      </c>
      <c r="I72" s="96" t="s">
        <v>14</v>
      </c>
      <c r="J72"/>
      <c r="K72"/>
    </row>
    <row r="73" spans="1:11" ht="18.75" x14ac:dyDescent="0.2">
      <c r="A73" s="50" t="s">
        <v>53</v>
      </c>
      <c r="B73" s="119" t="s">
        <v>95</v>
      </c>
      <c r="C73" s="119"/>
      <c r="D73" s="47" t="s">
        <v>94</v>
      </c>
      <c r="E73" s="46"/>
      <c r="F73" s="46"/>
      <c r="G73" s="116"/>
      <c r="H73" s="115"/>
      <c r="I73" s="120"/>
    </row>
    <row r="74" spans="1:11" ht="18.75" x14ac:dyDescent="0.2">
      <c r="A74" s="119"/>
      <c r="B74" s="118"/>
      <c r="C74" s="117"/>
      <c r="D74" s="47" t="s">
        <v>93</v>
      </c>
      <c r="E74" s="46"/>
      <c r="F74" s="46"/>
      <c r="G74" s="116"/>
      <c r="H74" s="115"/>
      <c r="I74" s="114"/>
    </row>
    <row r="75" spans="1:11" ht="18.75" x14ac:dyDescent="0.2">
      <c r="A75" s="119"/>
      <c r="B75" s="118"/>
      <c r="C75" s="117"/>
      <c r="D75" s="47" t="s">
        <v>92</v>
      </c>
      <c r="E75" s="46"/>
      <c r="F75" s="46"/>
      <c r="G75" s="116">
        <f>G76+G78+G80+G92+G94</f>
        <v>4281000</v>
      </c>
      <c r="H75" s="115" t="s">
        <v>8</v>
      </c>
      <c r="I75" s="114"/>
    </row>
    <row r="76" spans="1:11" ht="18.75" x14ac:dyDescent="0.2">
      <c r="A76" s="93" t="s">
        <v>58</v>
      </c>
      <c r="B76" s="92" t="s">
        <v>90</v>
      </c>
      <c r="C76" s="110"/>
      <c r="D76" s="113" t="s">
        <v>91</v>
      </c>
      <c r="E76" s="112" t="s">
        <v>15</v>
      </c>
      <c r="F76" s="111">
        <v>6011500</v>
      </c>
      <c r="G76" s="100">
        <f>SUM(G77:G77)</f>
        <v>1080000</v>
      </c>
      <c r="H76" s="105" t="s">
        <v>8</v>
      </c>
      <c r="I76" s="104"/>
      <c r="J76" s="1">
        <f>G76+G78</f>
        <v>2196000</v>
      </c>
    </row>
    <row r="77" spans="1:11" ht="18.75" x14ac:dyDescent="0.2">
      <c r="A77" s="93" t="s">
        <v>58</v>
      </c>
      <c r="B77" s="92" t="s">
        <v>90</v>
      </c>
      <c r="C77" s="110" t="s">
        <v>89</v>
      </c>
      <c r="D77" s="109" t="s">
        <v>88</v>
      </c>
      <c r="E77" s="108" t="s">
        <v>15</v>
      </c>
      <c r="F77" s="107">
        <v>6011500</v>
      </c>
      <c r="G77" s="106">
        <v>1080000</v>
      </c>
      <c r="H77" s="105" t="s">
        <v>8</v>
      </c>
      <c r="I77" s="104" t="s">
        <v>14</v>
      </c>
    </row>
    <row r="78" spans="1:11" ht="37.5" x14ac:dyDescent="0.2">
      <c r="A78" s="93" t="s">
        <v>58</v>
      </c>
      <c r="B78" s="92" t="s">
        <v>86</v>
      </c>
      <c r="C78" s="110"/>
      <c r="D78" s="113" t="s">
        <v>87</v>
      </c>
      <c r="E78" s="112" t="s">
        <v>15</v>
      </c>
      <c r="F78" s="111">
        <v>6011500</v>
      </c>
      <c r="G78" s="100">
        <f>SUM(G79:G79)</f>
        <v>1116000</v>
      </c>
      <c r="H78" s="105" t="s">
        <v>8</v>
      </c>
      <c r="I78" s="104"/>
    </row>
    <row r="79" spans="1:11" ht="18.75" x14ac:dyDescent="0.2">
      <c r="A79" s="93" t="s">
        <v>58</v>
      </c>
      <c r="B79" s="92" t="s">
        <v>86</v>
      </c>
      <c r="C79" s="110" t="s">
        <v>85</v>
      </c>
      <c r="D79" s="109" t="s">
        <v>84</v>
      </c>
      <c r="E79" s="108" t="s">
        <v>15</v>
      </c>
      <c r="F79" s="107">
        <v>6011500</v>
      </c>
      <c r="G79" s="106">
        <v>1116000</v>
      </c>
      <c r="H79" s="105" t="s">
        <v>8</v>
      </c>
      <c r="I79" s="104" t="s">
        <v>14</v>
      </c>
    </row>
    <row r="80" spans="1:11" ht="18.75" x14ac:dyDescent="0.2">
      <c r="A80" s="93" t="s">
        <v>53</v>
      </c>
      <c r="B80" s="92" t="s">
        <v>62</v>
      </c>
      <c r="C80" s="103"/>
      <c r="D80" s="102" t="s">
        <v>83</v>
      </c>
      <c r="E80" s="101" t="s">
        <v>15</v>
      </c>
      <c r="F80" s="101">
        <v>6011500</v>
      </c>
      <c r="G80" s="100">
        <f>SUM(G81:G91)</f>
        <v>925000</v>
      </c>
      <c r="H80" s="99" t="s">
        <v>8</v>
      </c>
      <c r="I80" s="98"/>
      <c r="J80" s="1">
        <f>4791300-G80</f>
        <v>3866300</v>
      </c>
    </row>
    <row r="81" spans="1:11" ht="18.75" x14ac:dyDescent="0.3">
      <c r="A81" s="93" t="s">
        <v>53</v>
      </c>
      <c r="B81" s="92" t="s">
        <v>62</v>
      </c>
      <c r="C81" s="31" t="s">
        <v>82</v>
      </c>
      <c r="D81" s="95" t="s">
        <v>81</v>
      </c>
      <c r="E81" s="29" t="s">
        <v>15</v>
      </c>
      <c r="F81" s="29">
        <v>6011500</v>
      </c>
      <c r="G81" s="94">
        <v>50000</v>
      </c>
      <c r="H81" s="27" t="s">
        <v>8</v>
      </c>
      <c r="I81" s="26" t="s">
        <v>14</v>
      </c>
    </row>
    <row r="82" spans="1:11" ht="18.75" x14ac:dyDescent="0.3">
      <c r="A82" s="93" t="s">
        <v>53</v>
      </c>
      <c r="B82" s="92" t="s">
        <v>62</v>
      </c>
      <c r="C82" s="97" t="s">
        <v>80</v>
      </c>
      <c r="D82" s="95" t="s">
        <v>79</v>
      </c>
      <c r="E82" s="29" t="s">
        <v>15</v>
      </c>
      <c r="F82" s="29">
        <v>6011500</v>
      </c>
      <c r="G82" s="94">
        <v>40000</v>
      </c>
      <c r="H82" s="27" t="s">
        <v>8</v>
      </c>
      <c r="I82" s="96" t="s">
        <v>14</v>
      </c>
    </row>
    <row r="83" spans="1:11" ht="18.75" x14ac:dyDescent="0.3">
      <c r="A83" s="93" t="s">
        <v>53</v>
      </c>
      <c r="B83" s="92" t="s">
        <v>62</v>
      </c>
      <c r="C83" s="31" t="s">
        <v>78</v>
      </c>
      <c r="D83" s="95" t="s">
        <v>77</v>
      </c>
      <c r="E83" s="29" t="s">
        <v>15</v>
      </c>
      <c r="F83" s="29">
        <v>6011500</v>
      </c>
      <c r="G83" s="94">
        <v>60000</v>
      </c>
      <c r="H83" s="27" t="s">
        <v>8</v>
      </c>
      <c r="I83" s="66" t="s">
        <v>14</v>
      </c>
    </row>
    <row r="84" spans="1:11" ht="18.75" x14ac:dyDescent="0.3">
      <c r="A84" s="93" t="s">
        <v>53</v>
      </c>
      <c r="B84" s="92" t="s">
        <v>62</v>
      </c>
      <c r="C84" s="31" t="s">
        <v>76</v>
      </c>
      <c r="D84" s="95" t="s">
        <v>75</v>
      </c>
      <c r="E84" s="29" t="s">
        <v>15</v>
      </c>
      <c r="F84" s="29">
        <v>6011500</v>
      </c>
      <c r="G84" s="94">
        <v>200000</v>
      </c>
      <c r="H84" s="27" t="s">
        <v>8</v>
      </c>
      <c r="I84" s="66" t="s">
        <v>14</v>
      </c>
    </row>
    <row r="85" spans="1:11" ht="18.75" x14ac:dyDescent="0.3">
      <c r="A85" s="93" t="s">
        <v>53</v>
      </c>
      <c r="B85" s="92" t="s">
        <v>62</v>
      </c>
      <c r="C85" s="31" t="s">
        <v>74</v>
      </c>
      <c r="D85" s="95" t="s">
        <v>73</v>
      </c>
      <c r="E85" s="29" t="s">
        <v>15</v>
      </c>
      <c r="F85" s="29">
        <v>6011500</v>
      </c>
      <c r="G85" s="94">
        <v>110000</v>
      </c>
      <c r="H85" s="27" t="s">
        <v>8</v>
      </c>
      <c r="I85" s="66" t="s">
        <v>14</v>
      </c>
    </row>
    <row r="86" spans="1:11" ht="37.5" x14ac:dyDescent="0.3">
      <c r="A86" s="93" t="s">
        <v>53</v>
      </c>
      <c r="B86" s="92" t="s">
        <v>62</v>
      </c>
      <c r="C86" s="31" t="s">
        <v>72</v>
      </c>
      <c r="D86" s="95" t="s">
        <v>71</v>
      </c>
      <c r="E86" s="29" t="s">
        <v>15</v>
      </c>
      <c r="F86" s="29">
        <v>6011500</v>
      </c>
      <c r="G86" s="94">
        <v>50000</v>
      </c>
      <c r="H86" s="27" t="s">
        <v>8</v>
      </c>
      <c r="I86" s="66" t="s">
        <v>14</v>
      </c>
    </row>
    <row r="87" spans="1:11" ht="37.5" x14ac:dyDescent="0.3">
      <c r="A87" s="93" t="s">
        <v>53</v>
      </c>
      <c r="B87" s="92" t="s">
        <v>62</v>
      </c>
      <c r="C87" s="31" t="s">
        <v>70</v>
      </c>
      <c r="D87" s="95" t="s">
        <v>69</v>
      </c>
      <c r="E87" s="29" t="s">
        <v>15</v>
      </c>
      <c r="F87" s="29">
        <v>6011500</v>
      </c>
      <c r="G87" s="94">
        <v>80000</v>
      </c>
      <c r="H87" s="27" t="s">
        <v>8</v>
      </c>
      <c r="I87" s="66" t="s">
        <v>14</v>
      </c>
    </row>
    <row r="88" spans="1:11" ht="18.75" x14ac:dyDescent="0.3">
      <c r="A88" s="93" t="s">
        <v>53</v>
      </c>
      <c r="B88" s="92" t="s">
        <v>62</v>
      </c>
      <c r="C88" s="31" t="s">
        <v>68</v>
      </c>
      <c r="D88" s="95" t="s">
        <v>67</v>
      </c>
      <c r="E88" s="29" t="s">
        <v>15</v>
      </c>
      <c r="F88" s="29">
        <v>6011500</v>
      </c>
      <c r="G88" s="94">
        <v>50000</v>
      </c>
      <c r="H88" s="27" t="s">
        <v>8</v>
      </c>
      <c r="I88" s="66" t="s">
        <v>14</v>
      </c>
    </row>
    <row r="89" spans="1:11" ht="18.75" x14ac:dyDescent="0.3">
      <c r="A89" s="93" t="s">
        <v>53</v>
      </c>
      <c r="B89" s="92" t="s">
        <v>62</v>
      </c>
      <c r="C89" s="31" t="s">
        <v>66</v>
      </c>
      <c r="D89" s="95" t="s">
        <v>65</v>
      </c>
      <c r="E89" s="29" t="s">
        <v>15</v>
      </c>
      <c r="F89" s="29">
        <v>6011500</v>
      </c>
      <c r="G89" s="94">
        <v>65000</v>
      </c>
      <c r="H89" s="27" t="s">
        <v>8</v>
      </c>
      <c r="I89" s="66" t="s">
        <v>14</v>
      </c>
    </row>
    <row r="90" spans="1:11" ht="18.75" x14ac:dyDescent="0.3">
      <c r="A90" s="93" t="s">
        <v>53</v>
      </c>
      <c r="B90" s="92" t="s">
        <v>62</v>
      </c>
      <c r="C90" s="31" t="s">
        <v>64</v>
      </c>
      <c r="D90" s="95" t="s">
        <v>63</v>
      </c>
      <c r="E90" s="29" t="s">
        <v>15</v>
      </c>
      <c r="F90" s="29">
        <v>6011500</v>
      </c>
      <c r="G90" s="94">
        <v>120000</v>
      </c>
      <c r="H90" s="27" t="s">
        <v>8</v>
      </c>
      <c r="I90" s="66" t="s">
        <v>14</v>
      </c>
    </row>
    <row r="91" spans="1:11" ht="18.75" x14ac:dyDescent="0.3">
      <c r="A91" s="93" t="s">
        <v>53</v>
      </c>
      <c r="B91" s="92" t="s">
        <v>62</v>
      </c>
      <c r="C91" s="31" t="s">
        <v>61</v>
      </c>
      <c r="D91" s="91" t="s">
        <v>60</v>
      </c>
      <c r="E91" s="90" t="s">
        <v>15</v>
      </c>
      <c r="F91" s="90">
        <v>6011500</v>
      </c>
      <c r="G91" s="89">
        <v>100000</v>
      </c>
      <c r="H91" s="88" t="s">
        <v>8</v>
      </c>
      <c r="I91" s="66" t="s">
        <v>14</v>
      </c>
    </row>
    <row r="92" spans="1:11" ht="18.75" x14ac:dyDescent="0.3">
      <c r="A92" s="69" t="s">
        <v>58</v>
      </c>
      <c r="B92" s="64" t="s">
        <v>57</v>
      </c>
      <c r="C92" s="87"/>
      <c r="D92" s="82" t="s">
        <v>59</v>
      </c>
      <c r="E92" s="86" t="s">
        <v>15</v>
      </c>
      <c r="F92" s="85">
        <v>6011500</v>
      </c>
      <c r="G92" s="84">
        <f>G93</f>
        <v>210000</v>
      </c>
      <c r="H92" s="83" t="s">
        <v>8</v>
      </c>
      <c r="I92" s="82"/>
    </row>
    <row r="93" spans="1:11" ht="18.75" x14ac:dyDescent="0.2">
      <c r="A93" s="81" t="s">
        <v>58</v>
      </c>
      <c r="B93" s="64" t="s">
        <v>57</v>
      </c>
      <c r="C93" s="80" t="s">
        <v>56</v>
      </c>
      <c r="D93" s="79" t="s">
        <v>55</v>
      </c>
      <c r="E93" s="29" t="s">
        <v>15</v>
      </c>
      <c r="F93" s="29">
        <v>6011500</v>
      </c>
      <c r="G93" s="78">
        <v>210000</v>
      </c>
      <c r="H93" s="27" t="s">
        <v>8</v>
      </c>
      <c r="I93" s="77" t="s">
        <v>14</v>
      </c>
    </row>
    <row r="94" spans="1:11" ht="37.5" x14ac:dyDescent="0.3">
      <c r="A94" s="69" t="s">
        <v>53</v>
      </c>
      <c r="B94" s="76" t="s">
        <v>28</v>
      </c>
      <c r="C94" s="75"/>
      <c r="D94" s="74" t="s">
        <v>54</v>
      </c>
      <c r="E94" s="73" t="s">
        <v>15</v>
      </c>
      <c r="F94" s="73">
        <v>6011500</v>
      </c>
      <c r="G94" s="72">
        <f>SUM(G95:G107)</f>
        <v>950000</v>
      </c>
      <c r="H94" s="71" t="s">
        <v>8</v>
      </c>
      <c r="I94" s="70"/>
      <c r="J94"/>
      <c r="K94"/>
    </row>
    <row r="95" spans="1:11" ht="18.75" x14ac:dyDescent="0.2">
      <c r="A95" s="69" t="s">
        <v>53</v>
      </c>
      <c r="B95" s="64" t="s">
        <v>28</v>
      </c>
      <c r="C95" s="63" t="s">
        <v>52</v>
      </c>
      <c r="D95" s="62" t="s">
        <v>51</v>
      </c>
      <c r="E95" s="29" t="s">
        <v>15</v>
      </c>
      <c r="F95" s="29">
        <v>6011500</v>
      </c>
      <c r="G95" s="67">
        <v>30000</v>
      </c>
      <c r="H95" s="60" t="s">
        <v>8</v>
      </c>
      <c r="I95" s="66" t="s">
        <v>14</v>
      </c>
      <c r="J95"/>
      <c r="K95"/>
    </row>
    <row r="96" spans="1:11" ht="18.75" x14ac:dyDescent="0.2">
      <c r="A96" s="68"/>
      <c r="B96" s="64" t="s">
        <v>28</v>
      </c>
      <c r="C96" s="63" t="s">
        <v>50</v>
      </c>
      <c r="D96" s="62" t="s">
        <v>49</v>
      </c>
      <c r="E96" s="29" t="s">
        <v>15</v>
      </c>
      <c r="F96" s="29">
        <v>6011500</v>
      </c>
      <c r="G96" s="67">
        <v>40000</v>
      </c>
      <c r="H96" s="60" t="s">
        <v>8</v>
      </c>
      <c r="I96" s="66" t="s">
        <v>14</v>
      </c>
      <c r="J96"/>
      <c r="K96"/>
    </row>
    <row r="97" spans="1:11" ht="18.75" x14ac:dyDescent="0.2">
      <c r="A97" s="68"/>
      <c r="B97" s="64" t="s">
        <v>28</v>
      </c>
      <c r="C97" s="63" t="s">
        <v>48</v>
      </c>
      <c r="D97" s="62" t="s">
        <v>47</v>
      </c>
      <c r="E97" s="29" t="s">
        <v>15</v>
      </c>
      <c r="F97" s="29">
        <v>6011500</v>
      </c>
      <c r="G97" s="67">
        <v>40000</v>
      </c>
      <c r="H97" s="60" t="s">
        <v>8</v>
      </c>
      <c r="I97" s="66" t="s">
        <v>14</v>
      </c>
      <c r="J97"/>
      <c r="K97"/>
    </row>
    <row r="98" spans="1:11" ht="18.75" x14ac:dyDescent="0.2">
      <c r="A98" s="68"/>
      <c r="B98" s="64" t="s">
        <v>28</v>
      </c>
      <c r="C98" s="63" t="s">
        <v>46</v>
      </c>
      <c r="D98" s="62" t="s">
        <v>45</v>
      </c>
      <c r="E98" s="29" t="s">
        <v>15</v>
      </c>
      <c r="F98" s="29">
        <v>6011500</v>
      </c>
      <c r="G98" s="67">
        <v>40000</v>
      </c>
      <c r="H98" s="60" t="s">
        <v>8</v>
      </c>
      <c r="I98" s="66" t="s">
        <v>14</v>
      </c>
      <c r="J98"/>
      <c r="K98"/>
    </row>
    <row r="99" spans="1:11" ht="18.75" x14ac:dyDescent="0.2">
      <c r="A99" s="68"/>
      <c r="B99" s="64" t="s">
        <v>28</v>
      </c>
      <c r="C99" s="63" t="s">
        <v>44</v>
      </c>
      <c r="D99" s="62" t="s">
        <v>43</v>
      </c>
      <c r="E99" s="29" t="s">
        <v>15</v>
      </c>
      <c r="F99" s="29">
        <v>6011500</v>
      </c>
      <c r="G99" s="67">
        <v>40000</v>
      </c>
      <c r="H99" s="60" t="s">
        <v>8</v>
      </c>
      <c r="I99" s="66" t="s">
        <v>14</v>
      </c>
      <c r="J99"/>
      <c r="K99"/>
    </row>
    <row r="100" spans="1:11" ht="18.75" x14ac:dyDescent="0.2">
      <c r="A100" s="68"/>
      <c r="B100" s="64" t="s">
        <v>28</v>
      </c>
      <c r="C100" s="63" t="s">
        <v>42</v>
      </c>
      <c r="D100" s="62" t="s">
        <v>41</v>
      </c>
      <c r="E100" s="29" t="s">
        <v>15</v>
      </c>
      <c r="F100" s="29">
        <v>6011500</v>
      </c>
      <c r="G100" s="67">
        <v>40000</v>
      </c>
      <c r="H100" s="60" t="s">
        <v>8</v>
      </c>
      <c r="I100" s="66" t="s">
        <v>14</v>
      </c>
      <c r="J100"/>
      <c r="K100"/>
    </row>
    <row r="101" spans="1:11" ht="37.5" x14ac:dyDescent="0.2">
      <c r="A101" s="68"/>
      <c r="B101" s="64" t="s">
        <v>28</v>
      </c>
      <c r="C101" s="63" t="s">
        <v>40</v>
      </c>
      <c r="D101" s="62" t="s">
        <v>39</v>
      </c>
      <c r="E101" s="29" t="s">
        <v>15</v>
      </c>
      <c r="F101" s="29">
        <v>6011500</v>
      </c>
      <c r="G101" s="67">
        <v>40000</v>
      </c>
      <c r="H101" s="60" t="s">
        <v>8</v>
      </c>
      <c r="I101" s="66" t="s">
        <v>14</v>
      </c>
      <c r="J101"/>
      <c r="K101"/>
    </row>
    <row r="102" spans="1:11" ht="18.75" x14ac:dyDescent="0.2">
      <c r="A102" s="68"/>
      <c r="B102" s="64" t="s">
        <v>28</v>
      </c>
      <c r="C102" s="63" t="s">
        <v>38</v>
      </c>
      <c r="D102" s="62" t="s">
        <v>37</v>
      </c>
      <c r="E102" s="29" t="s">
        <v>15</v>
      </c>
      <c r="F102" s="29">
        <v>6011500</v>
      </c>
      <c r="G102" s="67">
        <v>90000</v>
      </c>
      <c r="H102" s="60" t="s">
        <v>8</v>
      </c>
      <c r="I102" s="66" t="s">
        <v>14</v>
      </c>
      <c r="J102"/>
      <c r="K102"/>
    </row>
    <row r="103" spans="1:11" ht="18.75" x14ac:dyDescent="0.2">
      <c r="A103" s="68"/>
      <c r="B103" s="64" t="s">
        <v>28</v>
      </c>
      <c r="C103" s="63" t="s">
        <v>36</v>
      </c>
      <c r="D103" s="62" t="s">
        <v>35</v>
      </c>
      <c r="E103" s="29" t="s">
        <v>15</v>
      </c>
      <c r="F103" s="29">
        <v>6011500</v>
      </c>
      <c r="G103" s="67">
        <v>50000</v>
      </c>
      <c r="H103" s="60" t="s">
        <v>8</v>
      </c>
      <c r="I103" s="66" t="s">
        <v>14</v>
      </c>
      <c r="J103"/>
      <c r="K103"/>
    </row>
    <row r="104" spans="1:11" ht="37.5" x14ac:dyDescent="0.2">
      <c r="A104" s="68"/>
      <c r="B104" s="64" t="s">
        <v>28</v>
      </c>
      <c r="C104" s="63" t="s">
        <v>34</v>
      </c>
      <c r="D104" s="62" t="s">
        <v>33</v>
      </c>
      <c r="E104" s="29" t="s">
        <v>15</v>
      </c>
      <c r="F104" s="29">
        <v>6011500</v>
      </c>
      <c r="G104" s="67">
        <v>220000</v>
      </c>
      <c r="H104" s="60" t="s">
        <v>8</v>
      </c>
      <c r="I104" s="66" t="s">
        <v>14</v>
      </c>
      <c r="J104"/>
      <c r="K104"/>
    </row>
    <row r="105" spans="1:11" ht="18.75" x14ac:dyDescent="0.2">
      <c r="A105" s="68"/>
      <c r="B105" s="64" t="s">
        <v>28</v>
      </c>
      <c r="C105" s="63" t="s">
        <v>32</v>
      </c>
      <c r="D105" s="62" t="s">
        <v>31</v>
      </c>
      <c r="E105" s="29" t="s">
        <v>15</v>
      </c>
      <c r="F105" s="29">
        <v>6011500</v>
      </c>
      <c r="G105" s="67">
        <v>250000</v>
      </c>
      <c r="H105" s="60" t="s">
        <v>8</v>
      </c>
      <c r="I105" s="66" t="s">
        <v>14</v>
      </c>
      <c r="J105"/>
      <c r="K105"/>
    </row>
    <row r="106" spans="1:11" ht="18.75" x14ac:dyDescent="0.2">
      <c r="A106" s="65"/>
      <c r="B106" s="64" t="s">
        <v>28</v>
      </c>
      <c r="C106" s="63" t="s">
        <v>30</v>
      </c>
      <c r="D106" s="62" t="s">
        <v>29</v>
      </c>
      <c r="E106" s="29" t="s">
        <v>15</v>
      </c>
      <c r="F106" s="29">
        <v>6011500</v>
      </c>
      <c r="G106" s="67">
        <v>30000</v>
      </c>
      <c r="H106" s="60" t="s">
        <v>8</v>
      </c>
      <c r="I106" s="66" t="s">
        <v>14</v>
      </c>
    </row>
    <row r="107" spans="1:11" ht="18.75" x14ac:dyDescent="0.2">
      <c r="A107" s="65"/>
      <c r="B107" s="64" t="s">
        <v>28</v>
      </c>
      <c r="C107" s="63" t="s">
        <v>27</v>
      </c>
      <c r="D107" s="62" t="s">
        <v>26</v>
      </c>
      <c r="E107" s="29" t="s">
        <v>15</v>
      </c>
      <c r="F107" s="29">
        <v>6011500</v>
      </c>
      <c r="G107" s="61">
        <v>40000</v>
      </c>
      <c r="H107" s="60" t="s">
        <v>8</v>
      </c>
      <c r="I107" s="26" t="s">
        <v>25</v>
      </c>
    </row>
    <row r="108" spans="1:11" ht="18.75" x14ac:dyDescent="0.2">
      <c r="A108" s="59" t="s">
        <v>19</v>
      </c>
      <c r="B108" s="58" t="s">
        <v>24</v>
      </c>
      <c r="C108" s="57"/>
      <c r="D108" s="56" t="s">
        <v>23</v>
      </c>
      <c r="E108" s="55"/>
      <c r="F108" s="55"/>
      <c r="G108" s="54"/>
      <c r="H108" s="53"/>
      <c r="I108" s="52"/>
      <c r="J108" s="1">
        <f>10394500+1125120</f>
        <v>11519620</v>
      </c>
    </row>
    <row r="109" spans="1:11" ht="18.75" x14ac:dyDescent="0.2">
      <c r="A109" s="50"/>
      <c r="B109" s="49"/>
      <c r="C109" s="51"/>
      <c r="D109" s="47" t="s">
        <v>22</v>
      </c>
      <c r="E109" s="46"/>
      <c r="F109" s="45"/>
      <c r="G109" s="44"/>
      <c r="H109" s="43"/>
      <c r="I109" s="42"/>
      <c r="J109" s="1">
        <f>G115-J108</f>
        <v>1160000</v>
      </c>
    </row>
    <row r="110" spans="1:11" ht="18.75" x14ac:dyDescent="0.2">
      <c r="A110" s="50"/>
      <c r="B110" s="49"/>
      <c r="C110" s="48"/>
      <c r="D110" s="47" t="s">
        <v>21</v>
      </c>
      <c r="E110" s="46" t="s">
        <v>15</v>
      </c>
      <c r="F110" s="45">
        <v>6011500</v>
      </c>
      <c r="G110" s="44">
        <f>SUM(G112:G112)</f>
        <v>65000</v>
      </c>
      <c r="H110" s="43" t="s">
        <v>8</v>
      </c>
      <c r="I110" s="42"/>
    </row>
    <row r="111" spans="1:11" ht="18.75" x14ac:dyDescent="0.3">
      <c r="A111" s="41" t="s">
        <v>19</v>
      </c>
      <c r="B111" s="40" t="s">
        <v>18</v>
      </c>
      <c r="C111" s="39"/>
      <c r="D111" s="38" t="s">
        <v>20</v>
      </c>
      <c r="E111" s="37" t="s">
        <v>15</v>
      </c>
      <c r="F111" s="37">
        <v>6011500</v>
      </c>
      <c r="G111" s="36">
        <f>SUM(G112:G112)</f>
        <v>65000</v>
      </c>
      <c r="H111" s="35" t="s">
        <v>8</v>
      </c>
      <c r="I111" s="34"/>
    </row>
    <row r="112" spans="1:11" ht="18.75" x14ac:dyDescent="0.2">
      <c r="A112" s="33" t="s">
        <v>19</v>
      </c>
      <c r="B112" s="32" t="s">
        <v>18</v>
      </c>
      <c r="C112" s="31" t="s">
        <v>17</v>
      </c>
      <c r="D112" s="30" t="s">
        <v>16</v>
      </c>
      <c r="E112" s="29" t="s">
        <v>15</v>
      </c>
      <c r="F112" s="29">
        <v>6011500</v>
      </c>
      <c r="G112" s="28">
        <v>65000</v>
      </c>
      <c r="H112" s="27" t="s">
        <v>8</v>
      </c>
      <c r="I112" s="26" t="s">
        <v>14</v>
      </c>
    </row>
    <row r="113" spans="1:9" ht="18.75" x14ac:dyDescent="0.2">
      <c r="A113" s="25"/>
      <c r="B113" s="24"/>
      <c r="C113" s="23"/>
      <c r="D113" s="19" t="s">
        <v>13</v>
      </c>
      <c r="E113" s="22"/>
      <c r="F113" s="22"/>
      <c r="G113" s="21"/>
      <c r="H113" s="20"/>
      <c r="I113" s="19"/>
    </row>
    <row r="114" spans="1:9" ht="18.75" x14ac:dyDescent="0.2">
      <c r="A114" s="218" t="s">
        <v>12</v>
      </c>
      <c r="B114" s="218"/>
      <c r="C114" s="218"/>
      <c r="D114" s="7"/>
      <c r="E114" s="18"/>
      <c r="F114" s="18"/>
      <c r="G114" s="17"/>
      <c r="H114" s="16"/>
      <c r="I114" s="15"/>
    </row>
    <row r="115" spans="1:9" ht="21" x14ac:dyDescent="0.2">
      <c r="A115" s="12">
        <v>6011110</v>
      </c>
      <c r="B115" s="219" t="s">
        <v>11</v>
      </c>
      <c r="C115" s="219"/>
      <c r="D115" s="13" t="s">
        <v>10</v>
      </c>
      <c r="E115" s="220" t="s">
        <v>9</v>
      </c>
      <c r="F115" s="220"/>
      <c r="G115" s="221">
        <f>G9+G64+G75+G110</f>
        <v>12679620</v>
      </c>
      <c r="H115" s="221"/>
      <c r="I115" s="14" t="s">
        <v>8</v>
      </c>
    </row>
    <row r="116" spans="1:9" ht="18.75" x14ac:dyDescent="0.2">
      <c r="A116" s="12">
        <v>6011120</v>
      </c>
      <c r="B116" s="11" t="s">
        <v>7</v>
      </c>
      <c r="C116" s="13"/>
      <c r="D116" s="13" t="s">
        <v>6</v>
      </c>
      <c r="E116" s="10"/>
      <c r="F116" s="10"/>
      <c r="G116" s="9"/>
      <c r="H116" s="8"/>
      <c r="I116" s="7"/>
    </row>
    <row r="117" spans="1:9" ht="18.75" x14ac:dyDescent="0.2">
      <c r="A117" s="12">
        <v>6011130</v>
      </c>
      <c r="B117" s="11" t="s">
        <v>5</v>
      </c>
      <c r="C117" s="13"/>
      <c r="D117" s="13" t="s">
        <v>4</v>
      </c>
      <c r="E117" s="10"/>
      <c r="F117" s="10"/>
      <c r="G117" s="9"/>
      <c r="H117" s="8"/>
      <c r="I117" s="7"/>
    </row>
    <row r="118" spans="1:9" ht="22.5" customHeight="1" x14ac:dyDescent="0.2">
      <c r="A118" s="12">
        <v>6011140</v>
      </c>
      <c r="B118" s="219" t="s">
        <v>3</v>
      </c>
      <c r="C118" s="219"/>
      <c r="D118" s="13" t="s">
        <v>2</v>
      </c>
      <c r="E118" s="10"/>
      <c r="F118" s="10"/>
      <c r="G118" s="9"/>
      <c r="H118" s="8"/>
      <c r="I118" s="7"/>
    </row>
    <row r="119" spans="1:9" ht="18.75" x14ac:dyDescent="0.2">
      <c r="A119" s="12">
        <v>6011150</v>
      </c>
      <c r="B119" s="219" t="s">
        <v>1</v>
      </c>
      <c r="C119" s="219"/>
      <c r="D119" s="11" t="s">
        <v>0</v>
      </c>
      <c r="E119" s="10"/>
      <c r="F119" s="10"/>
      <c r="G119" s="9"/>
      <c r="H119" s="8"/>
      <c r="I119" s="7"/>
    </row>
    <row r="120" spans="1:9" ht="18.75" x14ac:dyDescent="0.3">
      <c r="G120" s="6"/>
    </row>
    <row r="121" spans="1:9" ht="18.75" x14ac:dyDescent="0.3">
      <c r="G121" s="5"/>
    </row>
  </sheetData>
  <mergeCells count="15">
    <mergeCell ref="B119:C119"/>
    <mergeCell ref="A114:C114"/>
    <mergeCell ref="B115:C115"/>
    <mergeCell ref="E115:F115"/>
    <mergeCell ref="G115:H115"/>
    <mergeCell ref="B118:C118"/>
    <mergeCell ref="A1:I1"/>
    <mergeCell ref="A2:I2"/>
    <mergeCell ref="A4:A6"/>
    <mergeCell ref="B4:B6"/>
    <mergeCell ref="C4:C6"/>
    <mergeCell ref="D4:D6"/>
    <mergeCell ref="E4:E6"/>
    <mergeCell ref="G4:H6"/>
    <mergeCell ref="I4:I6"/>
  </mergeCells>
  <printOptions horizontalCentered="1"/>
  <pageMargins left="0.31496062992125984" right="0.31496062992125984" top="0.74803149606299213" bottom="0.39370078740157483" header="0.31496062992125984" footer="0.31496062992125984"/>
  <pageSetup paperSize="9" scale="61" orientation="landscape" r:id="rId1"/>
  <headerFooter>
    <oddHeader xml:space="preserve">&amp;R&amp;"TH SarabunPSK,ธรรมดา"&amp;18เอกสารหมายเลข 2 &amp;"Arial,ธรรมดา"&amp;10 </oddHeader>
    <oddFooter>&amp;R&amp;"TH SarabunPSK,ตัวหนา"&amp;16เอกสารแนบบันทึกข้อความ กองนโยบายและแผน ที่ ศธ ๐๕๔๒.๐๑/ว ๓๗๓ ลงวันที่ ๙ ธันวาคม ๒๕๕๙</oddFooter>
  </headerFooter>
  <rowBreaks count="3" manualBreakCount="3">
    <brk id="38" max="8" man="1"/>
    <brk id="72" max="8" man="1"/>
    <brk id="1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วิทยาศาสตร์</vt:lpstr>
      <vt:lpstr>วิทยาศาสตร์!Print_Area</vt:lpstr>
      <vt:lpstr>วิทยาศาสตร์!Print_Titles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2016-12-09T09:16:13Z</dcterms:created>
  <dcterms:modified xsi:type="dcterms:W3CDTF">2016-12-09T09:22:32Z</dcterms:modified>
</cp:coreProperties>
</file>