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ครุศาสตร์" sheetId="1" r:id="rId1"/>
  </sheets>
  <definedNames>
    <definedName name="_xlnm.Print_Area" localSheetId="0">ครุศาสตร์!$A$1:$I$109</definedName>
    <definedName name="_xlnm.Print_Titles" localSheetId="0">ครุศาสตร์!$4:$6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0" i="1" s="1"/>
  <c r="G9" i="1" s="1"/>
  <c r="G65" i="1"/>
  <c r="G69" i="1"/>
  <c r="G72" i="1"/>
  <c r="J72" i="1" s="1"/>
  <c r="G74" i="1"/>
  <c r="J74" i="1" s="1"/>
  <c r="G76" i="1"/>
  <c r="J76" i="1" s="1"/>
  <c r="G81" i="1"/>
  <c r="G83" i="1"/>
  <c r="G85" i="1"/>
  <c r="J85" i="1" s="1"/>
  <c r="G88" i="1"/>
  <c r="G90" i="1"/>
  <c r="J90" i="1" s="1"/>
  <c r="G93" i="1"/>
  <c r="G96" i="1"/>
  <c r="G100" i="1"/>
  <c r="G101" i="1"/>
  <c r="G80" i="1" l="1"/>
  <c r="G105" i="1" s="1"/>
  <c r="G111" i="1" s="1"/>
  <c r="G7" i="1"/>
  <c r="J9" i="1"/>
</calcChain>
</file>

<file path=xl/sharedStrings.xml><?xml version="1.0" encoding="utf-8"?>
<sst xmlns="http://schemas.openxmlformats.org/spreadsheetml/2006/main" count="648" uniqueCount="214">
  <si>
    <t xml:space="preserve">         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</si>
  <si>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</si>
  <si>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ค่าสาธารณปโภค    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</si>
  <si>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</si>
  <si>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</si>
  <si>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</si>
  <si>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</si>
  <si>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</si>
  <si>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</si>
  <si>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</si>
  <si>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</si>
  <si>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</si>
  <si>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</si>
  <si>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>คณะครุศาสตร์</t>
  </si>
  <si>
    <t>งบรายจ่ายอื่น</t>
  </si>
  <si>
    <t>2. โครงการพัฒนาคุณธรรม จริยธรรม สำหรับนักศึกษาวิชาชีพครู</t>
  </si>
  <si>
    <t>60A66113คคศ01W02</t>
  </si>
  <si>
    <t>2015531004700001</t>
  </si>
  <si>
    <t>201554700L4500</t>
  </si>
  <si>
    <t>1. โครงการทำนุบำรุงศิลปะและวัฒนธรรมท้องถิ่น</t>
  </si>
  <si>
    <t>60A66113คคศ01W01</t>
  </si>
  <si>
    <t>ค่าใช้จ่ายโครงการการอนุรักษ์วัฒนธรรมท้องถิ่นและโครงการทำนุบำรุงศิลปวัฒนธรรม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</si>
  <si>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</si>
  <si>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(201554700L4500)</t>
  </si>
  <si>
    <t>แผนงาน : พื้นฐานด้านการแก้ไขปัญหาความยากจน ลดความเหลื่อมล้ำ</t>
  </si>
  <si>
    <t>2015531004</t>
  </si>
  <si>
    <t>โครงการดำเนินงานสวนพฤกษศาสตร์โรงเรียน</t>
  </si>
  <si>
    <t>60A55311คคศ02W01</t>
  </si>
  <si>
    <t>2015526003700012</t>
  </si>
  <si>
    <t>201554700L4497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</si>
  <si>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</si>
  <si>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 xml:space="preserve">  จังหวัดสกลนคร</t>
  </si>
  <si>
    <t xml:space="preserve">  โครงการพัฒนาความรู้และสร้างเครือข่ายครูพี่เลี้ยงในรายวิชาสังคมศึกษา แก่โรงเรียนขยายโอกาสในเขตพื้นที่ </t>
  </si>
  <si>
    <t>60A55311คคศ07W01 </t>
  </si>
  <si>
    <t>2015526003700014</t>
  </si>
  <si>
    <t>201554700L4498</t>
  </si>
  <si>
    <t>ค่าใช้จ่ายโครงการพัฒนาความรู้และสร้างเครือข่ายครูพี่เลี้ยงในรายวิชาสังคมศึกษาแก่โรงเรียนขยายโอกาสในเขตพื้นที่จังหวัดสกลนคร</t>
  </si>
  <si>
    <t>2. โครงการพัฒนาการจัดการเรียนรู้โดยเน้นผู้เรียนเป็นสำคัญ</t>
  </si>
  <si>
    <t>60A55311คคศ01W03  </t>
  </si>
  <si>
    <t>2015526003700010</t>
  </si>
  <si>
    <t>1. โครงการเทคโนโลยีสารสนเทศตามพระราชดำริสำหรับโรงเรียนเครือข่ายฝึกประสบการณ์วิชาชีพครู</t>
  </si>
  <si>
    <t>60A55311คคศ01W01</t>
  </si>
  <si>
    <t>ค่าใช้จ่ายสำหรับโครงการบริการวิชาการ</t>
  </si>
  <si>
    <t>โครงการพิเศษ (ตชด.)</t>
  </si>
  <si>
    <t> โครงการพัฒนาการจัดการเรียนการสอนโรงเรียนตำรวจตระเวนชายแดน</t>
  </si>
  <si>
    <t>60A55311คคศ23W01</t>
  </si>
  <si>
    <t>2015526003700009</t>
  </si>
  <si>
    <t>ค่าใช้จ่ายโครงการพัฒนาคุณภาพการเรียนการสอนโรงเรียนตำรวจตระเวนชายแดน</t>
  </si>
  <si>
    <t>2. โครงการพัฒนาวิชาชีพครู</t>
  </si>
  <si>
    <t> 60A55311คคศ01W02 </t>
  </si>
  <si>
    <t>2015526003700008</t>
  </si>
  <si>
    <t>1. โครงการการพัฒนาการจัดการเรียนการสอนของโรงเรียนตำรวจตระเวนชายแดน</t>
  </si>
  <si>
    <t>60A55311คคศ23W02</t>
  </si>
  <si>
    <t>ค่าใช้จ่ายในการจัดการศึกษาเพื่อพัฒนาวิชาชีพครู</t>
  </si>
  <si>
    <t>1. โครงการปลูกสร้างสอนพื้นฐานความรู้รายวิชาภาษาอังกฤษแก่โรงเรียนในเขตพื้นที่จังหวัดสกลนคร</t>
  </si>
  <si>
    <t> 60A55311คคศ06W01 </t>
  </si>
  <si>
    <t>2015526003700004</t>
  </si>
  <si>
    <t>ค่าใช้จ่ายโครงการปลูกสร้างสอนพื้นฐานความรู้รายวิชาภาษาอังกฤษแก่โรงเรียนในเขตพื้นที่จังหวัดสกลนคร</t>
  </si>
  <si>
    <t xml:space="preserve">  โครงการพัฒนาศักยภาพการจัดการเรียนรู้ภาษาไทยโดยใช้ระบบพี่เลี้ยง</t>
  </si>
  <si>
    <t>60A55311คคศ08W01 </t>
  </si>
  <si>
    <t>2015526003700003</t>
  </si>
  <si>
    <t>ค่าใช้จ่ายโครงการพัฒนาศักยภาพการจัดการเรียนรู้ภาษาไทยโดยใช้ระบบพี่เลี้ยง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</si>
  <si>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</si>
  <si>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</si>
  <si>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</si>
  <si>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</si>
  <si>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 xml:space="preserve">  โครงการฝึกทักษะการใช้อุปกรณ์วิทยาศาสตร์</t>
  </si>
  <si>
    <t> 60A55209คคศ01W03 </t>
  </si>
  <si>
    <t>2015526002700004</t>
  </si>
  <si>
    <t>201554700L4493</t>
  </si>
  <si>
    <t>ค่าใช้จ่ายในการพัฒนาการเรียนการสอนวิทยาศาสตร์และวิทยาศาสตร์ประยุกต์</t>
  </si>
  <si>
    <t xml:space="preserve"> โครงการพัฒนาห้องสมุด คณะครุศาสตร์</t>
  </si>
  <si>
    <t> 60A55209คคศ01W09</t>
  </si>
  <si>
    <t>2015526002700003</t>
  </si>
  <si>
    <t>ค่าใช้จ่ายในการพัฒนาศูนย์วิทยบริการ</t>
  </si>
  <si>
    <t xml:space="preserve">  โครงการพัฒนางานประกันคุณภาพการศึกษา คณะครุศาสตร์</t>
  </si>
  <si>
    <t>60A55209คคศ01W10</t>
  </si>
  <si>
    <t>2015526002700001</t>
  </si>
  <si>
    <t>ค่าใช้จ่ายในการประกันคุณภาพการศึกษา</t>
  </si>
  <si>
    <t xml:space="preserve"> ค่าปรับปรุงห้องเรียนคุณภาพอาคาร 2 ตำบลธาตุเชิงชุมอำเภอเมืองสกลนคร จังหวัดสกลนคร</t>
  </si>
  <si>
    <t>งบลงทุน</t>
  </si>
  <si>
    <t>โครงการบริหารจัดการคณะครุศาสตร์</t>
  </si>
  <si>
    <t> 60A55209คคศ01W04 </t>
  </si>
  <si>
    <t>2015526002410001</t>
  </si>
  <si>
    <t>ค่าก่อสร้างที่มีราคาต่อหน่วย &gt;10 ล้านบาทขึ้นไป</t>
  </si>
  <si>
    <t>2015526002410000</t>
  </si>
  <si>
    <t xml:space="preserve">   จังหวัดสกลนคร</t>
  </si>
  <si>
    <t xml:space="preserve">1. ชุดครุภัณฑ์ประจำห้องเรียนคุณภาพ ห้อง 221, 233, 234ตำบลธาตุเชิงชุม อำเภอเมืองสกลนคร  </t>
  </si>
  <si>
    <t>2015526002120002</t>
  </si>
  <si>
    <t>ครุภัณฑ์ที่มีราคาต่อหน่วยต่ำกว่า 1 ล้านบาท</t>
  </si>
  <si>
    <t>2015526002110000</t>
  </si>
  <si>
    <t>6011210-6011230</t>
  </si>
  <si>
    <t>งบดำเนินงาน</t>
  </si>
  <si>
    <t>52. โครงการพัฒนาศักยภาพบุคลากรสาขาวิชาสังคมศึกษา ประจำปีการศึกษา 2559</t>
  </si>
  <si>
    <t>60A55209คคศ07W01</t>
  </si>
  <si>
    <t>2015526002000000</t>
  </si>
  <si>
    <t>51. โครงการอบรมเชิงปฏิบัติการสัพพัญญูครูภาษาไทย</t>
  </si>
  <si>
    <t>60A55209คคศ08W04 </t>
  </si>
  <si>
    <t>50. โครงการสัมมนาคุณธรรมจริยธรรมเสริมสร้างความเป็นครูสำหรับนักศึกษาหลักสูตรวิชาภาษาไทย ชั้นปีที่ 1</t>
  </si>
  <si>
    <t>60A55209คคศ08W03</t>
  </si>
  <si>
    <t>49. โครงการทัศนศึกษาดูงานนักศึกษาหลักสูตรวิชาภาษาไทย ชั้นปีที่ 4</t>
  </si>
  <si>
    <t>60A55209คคศ08W02</t>
  </si>
  <si>
    <t>48. โครงการพัฒนาศักยภาพนักศึกษาหลักสูตรวิชาภาษาไทย</t>
  </si>
  <si>
    <t>  60A55209คคศ08W01 </t>
  </si>
  <si>
    <t>47. โครงการเปิดบ้าน สังคมศึกษา มุ่งพัฒนาทักษะแห่งศตวรรษที่ 21</t>
  </si>
  <si>
    <t>60A55209คคศ07W05</t>
  </si>
  <si>
    <t>46. โครงการการบูรณาการพันธกิจกับการเรียนการสอนสาขาวิชาสังคมศึกษา</t>
  </si>
  <si>
    <t> 60A55209คคศ07W04</t>
  </si>
  <si>
    <t>45. โครงการพัฒนาทักษะวิชาชีพครูนักศึกษาสังคมศึกษา ร่วมกับบุคลากรทางการศึกษา</t>
  </si>
  <si>
    <t> 60A55209คคศ07W03</t>
  </si>
  <si>
    <t>44. โครงการพัฒนาทักษะการใช้ชีวิตในสังคมอย่างบูรณาการ ประจำปีการศึกษา 2559</t>
  </si>
  <si>
    <t>60A55209คคศ07W02</t>
  </si>
  <si>
    <t>43. โครงการพัฒนาศักยภาพหลักสูตรวิชาภาษาไทย</t>
  </si>
  <si>
    <t>60A55209คคศ08W05 </t>
  </si>
  <si>
    <t xml:space="preserve">     สาขาวิชาวิทยาศาสตร์</t>
  </si>
  <si>
    <t xml:space="preserve">42. โครงการทำนุบำรุงศิลปวัฒนธรรมท้องถิ่นอีสาน ร่วมสืบสานประเพณี มีคุณธรรมจริยธรรม </t>
  </si>
  <si>
    <t>60A55209คคศ09W04 </t>
  </si>
  <si>
    <t>41. โครงการอบรมทักษะการใช้ชีวิตสำหรับนักศึกษาหลักสูตรครุศาสตรบัณฑิต สาขาวิชาวิทยาศาสตร์</t>
  </si>
  <si>
    <t> 60A55209คคศ09W0</t>
  </si>
  <si>
    <t xml:space="preserve">     ครุศาสตรบัณฑิต สาขาวิชาวิทยาศาสตร์</t>
  </si>
  <si>
    <t xml:space="preserve">40. โครงการอบรมทักษะการเขียนแผนการจัดการเรียนรู้ การวิจัย และการวัดผลประเมินผลนักศึกษาหลักสูตร  </t>
  </si>
  <si>
    <t>  60A55209คคศ09W02 </t>
  </si>
  <si>
    <t>39. โครงการค่ายวิทยาศาสตร์บริการวิชาการแก่สังคม</t>
  </si>
  <si>
    <t> 60A55209คคศ09W01</t>
  </si>
  <si>
    <t>38. โครงการพัฒนากระบวนการเรียนการสอนในห้องเรียน สำหรับนักศึกษาหลักสูตรคณิตศาสตร์</t>
  </si>
  <si>
    <t> 60A55209คคศ05W04</t>
  </si>
  <si>
    <t>37. โครงการพัฒนาศักยภาพนักศึกษาสาขาวิชาคณิตศาสตร์สู่ครูมืออาชีพ</t>
  </si>
  <si>
    <t>60A55209คคศ05W0</t>
  </si>
  <si>
    <t>36. โครงการอบรมคุณธรรม จริยธรรม สาขาคณิตศาสตร์</t>
  </si>
  <si>
    <t> 60A55209คคศ05W02 </t>
  </si>
  <si>
    <t>35 โครงการการพัฒนาการเรียนรู้คณิตศาสตร์ในโรงเรียนเชิงวัฒนธรรม</t>
  </si>
  <si>
    <t>60A55209คคศ05W01</t>
  </si>
  <si>
    <t>34. โครงการปรับปรุงและพัฒนาสิ่งสนับสนุนการจัดการเรียนการสอนสาขาวิชาฟิสิกส์</t>
  </si>
  <si>
    <t>60A55209คคศ01W08</t>
  </si>
  <si>
    <t>33. โครงการครูการศึกษาพิเศษมุ่งสู่อาเซียน สาขาวิชาการศึกษาพิเศษ</t>
  </si>
  <si>
    <t> 60A55209คคศ21W09  </t>
  </si>
  <si>
    <t>32. โครงการพัฒนาทักษะภาษาอังกฤษเพื่อการสื่อสารในประชาคมอาเซียน</t>
  </si>
  <si>
    <t> 60A55209คคศ21W08</t>
  </si>
  <si>
    <t>31. โครงการพัฒนาทักษะภาษาอังกฤษขั้นสูงสำหรับครูในศตวรรษที่ 21 หลักสูตรการศึกษาพิเศษและภาษาอังกฤษ</t>
  </si>
  <si>
    <t> 60A55209คคศ21W07 </t>
  </si>
  <si>
    <t>30. โครงการแลกเปลี่ยนเรียนรู้ศิลปวัฒนธรรมครูการศึกษาพิเศษและภาษาอังกฤษ</t>
  </si>
  <si>
    <t> 60A55209คคศ21W06</t>
  </si>
  <si>
    <t>29. โครงการพัฒนาหลักสูตรและประกันคุณภาพการศึกษา หลักสูตรการศึกษาพิเศษและภาษาอังกฤษ</t>
  </si>
  <si>
    <t>60A55209คคศ21W05</t>
  </si>
  <si>
    <t>28. โครงการปรับพื้นฐานทักษะการใช้ภาษาอังกฤษเพื่อการสื่อสาร</t>
  </si>
  <si>
    <t>  60A55209คคศ21W04 </t>
  </si>
  <si>
    <t>27. โครงการเตรียมความพร้อมเข้าสู่ครูมืออาชีพทางการศึกษาพิเศษและภาษาอังกฤษ</t>
  </si>
  <si>
    <t>60A55209คคศ21W03</t>
  </si>
  <si>
    <t>26. โครงการบริการวิชาการครูการศึกษาพิเศษและภาษาอังกฤษเพื่อพัฒนาท้องถิ่น</t>
  </si>
  <si>
    <t>60A55209คคศ21W02</t>
  </si>
  <si>
    <t>25. โครงการจัดหาสื่อทางการเรียนรู้การศึกษาพิเศษและภาษาอังกฤษ</t>
  </si>
  <si>
    <t>60A55209คคศ21W01</t>
  </si>
  <si>
    <t>24. โครงการสัมมนาและปัจฉิมนิเทศสาขาวิชาการศึกษาปฐมวัย</t>
  </si>
  <si>
    <t>60A55209คคศ03W01 </t>
  </si>
  <si>
    <t>23. โครงการวันเด็กแห่งชาติ สาขาวิชาการศึกษาปฐมวัย</t>
  </si>
  <si>
    <t>60A55209คคศ01W07</t>
  </si>
  <si>
    <t>22. โครงการศึกษาดูงานเพื่อพัฒนาศักยภาพการเรียนรู้ในศตวรรษที่ 21 สาขาวิชาการศึกษาปฐมวัย</t>
  </si>
  <si>
    <t>60A55209คคศ01W06</t>
  </si>
  <si>
    <t>21. โครงการพัฒนาผลงานทางวิชาการอาจารย์ สาขาวิชาการศึกษาปฐมวัย</t>
  </si>
  <si>
    <t>60A55209คคศ03W03</t>
  </si>
  <si>
    <t>20. โครงการค่ายอาสาพัฒนาสถานศึกษาระดับอนุบาล (ตชด.) ในศตวรรษที่ 21 และการให้ความรู้แก่ผู้ปกครอง</t>
  </si>
  <si>
    <t>60A55209คคศ03W02</t>
  </si>
  <si>
    <t>19. โครงการพัฒนาศักยภาพนักศึกษาสาขาวิชานัตกรรมและคอมพิวเตอร์ศึกษา</t>
  </si>
  <si>
    <t>60A55209คคศ22W04</t>
  </si>
  <si>
    <t>18. โครงการเสริมสร้างทักษะการเรียนรู้ในศตวรรษที่ 21 สาขาวิชานวัตกรรมและคอมพิวเตอร์ศึกษา</t>
  </si>
  <si>
    <t> 60A55209คคศ22W03</t>
  </si>
  <si>
    <t>17. โครงการค่ายคอมพิวเตอร์และการเรียนรู้สู่ชุมชน</t>
  </si>
  <si>
    <t>60A55209คคศ22W02</t>
  </si>
  <si>
    <t>16. โครงการโครงการค่ายส่งเสริมทักษะและการเรียนรู้ครูนวัตกรรมฯ</t>
  </si>
  <si>
    <t> 60A55209คคศ22W01</t>
  </si>
  <si>
    <t>15. โครงการอบรมผู้ฝึกสอนว่ายน้ำขั้นพื้นฐาน ระดับ 1 สาขาวิชาพลศึกษาและวิทยาศาสตร์การกีฬา</t>
  </si>
  <si>
    <t> 60A55209คคศ04W05 </t>
  </si>
  <si>
    <t>14. โครงการกีฬาต้านยาเสพติด</t>
  </si>
  <si>
    <t>60A55209คคศ04W04</t>
  </si>
  <si>
    <t>13. โครงการพัฒนาบุคลากรสาขาวิชาพลศึกษาและวิทยาศาสตร์การกีฬา</t>
  </si>
  <si>
    <t>60A55209คคศ04W03</t>
  </si>
  <si>
    <t>12. โครงการสัมมนาพลศึกษา</t>
  </si>
  <si>
    <t>60A55209คคศ04W02</t>
  </si>
  <si>
    <t>11. โครงการอบรมผู้นำนันทนาการ สาขาวิชาพลศึกษาและวิทยาศาสตร์การกีฬา</t>
  </si>
  <si>
    <t>60A55209คคศ04W01</t>
  </si>
  <si>
    <t>10. โครงการค่ายภาษาอังกฤษเพื่อการสื่อสาร คณะครุศาสตร์</t>
  </si>
  <si>
    <t>60A55209คคศ06W05</t>
  </si>
  <si>
    <t>9. โครงการบริการวิชาการเพื่อพัฒนาศิษย์เก่า สาขาวิชาการสอนภาษาอังกฤษ</t>
  </si>
  <si>
    <t> 60A55209คคศ06W04</t>
  </si>
  <si>
    <t>8. โครงการ เข้าวัดปฏิบัติธรรม นำทักษะชีวิต สาขาวิชาภาษาอังกฤษ</t>
  </si>
  <si>
    <t>60A55209คคศ01W05</t>
  </si>
  <si>
    <t>7. โครงการพัฒนาคุณลักษณะบัณฑิตหลักสูตรครุศาสตรบัณฑิต สาขาวิชาภาษาอังกฤษ</t>
  </si>
  <si>
    <t>60A55209คคศ06W03</t>
  </si>
  <si>
    <t>6. โครงการพัฒนาการเรียนการสอนภาษาอังกฤษสำหรับนักศึกษาครูเพื่อเข้าสู่ประชาคมอาเซียน</t>
  </si>
  <si>
    <t>60A55209คคศ06W02</t>
  </si>
  <si>
    <t>5. โครงการสัมมนาการจัดการเรียนการสอนภาษาอังกฤษ สาขาวิชาการสอนภาษาอังกฤษ</t>
  </si>
  <si>
    <t>60A55209คคศ06W01</t>
  </si>
  <si>
    <t>4. โครงการบริหารจัดการคณะครุศาสตร์</t>
  </si>
  <si>
    <t>60A55209คคศ01W04</t>
  </si>
  <si>
    <t>3. โครงการปัจฉิมนิเทศนักศึกษาคณะครุศาสตร์</t>
  </si>
  <si>
    <t>60A55209คคศ17W01</t>
  </si>
  <si>
    <t>2. โครงการบริหารงานสำนักงานคณบดี คณะครุศาสตร์</t>
  </si>
  <si>
    <t>60A55209คคศ01W02</t>
  </si>
  <si>
    <t>1. โครงการให้ความรู้และทักษะการประกันคุณภาพการศึกษา</t>
  </si>
  <si>
    <t>60A55209คคศ01W01</t>
  </si>
  <si>
    <t>รายการงบประจำ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</si>
  <si>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</si>
  <si>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</si>
  <si>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</si>
  <si>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</si>
  <si>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</si>
  <si>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</si>
  <si>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</si>
  <si>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</si>
  <si>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</si>
  <si>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</si>
  <si>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</si>
  <si>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</si>
  <si>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9 ธันวาคม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</si>
</sst>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3" fontId="4" fillId="0" borderId="0" xfId="2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right" vertical="top" wrapText="1"/>
    </xf>
    <xf numFmtId="3" fontId="7" fillId="0" borderId="2" xfId="2" applyNumberFormat="1" applyFont="1" applyFill="1" applyBorder="1" applyAlignment="1">
      <alignment horizontal="right" vertical="top"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4" applyNumberFormat="1" applyFont="1" applyFill="1" applyBorder="1" applyAlignment="1">
      <alignment horizontal="center" vertical="top" wrapText="1"/>
    </xf>
    <xf numFmtId="0" fontId="7" fillId="0" borderId="3" xfId="5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3" applyFont="1" applyFill="1" applyBorder="1" applyAlignment="1">
      <alignment horizontal="right" vertical="top" wrapText="1"/>
    </xf>
    <xf numFmtId="3" fontId="7" fillId="0" borderId="5" xfId="2" applyNumberFormat="1" applyFont="1" applyFill="1" applyBorder="1" applyAlignment="1">
      <alignment horizontal="right" vertical="top" wrapText="1"/>
    </xf>
    <xf numFmtId="0" fontId="7" fillId="0" borderId="6" xfId="3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49" fontId="7" fillId="0" borderId="6" xfId="4" applyNumberFormat="1" applyFont="1" applyFill="1" applyBorder="1" applyAlignment="1">
      <alignment horizontal="center" vertical="top" wrapText="1"/>
    </xf>
    <xf numFmtId="0" fontId="7" fillId="0" borderId="6" xfId="5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right" vertical="top" wrapText="1"/>
    </xf>
    <xf numFmtId="3" fontId="5" fillId="0" borderId="9" xfId="2" applyNumberFormat="1" applyFont="1" applyFill="1" applyBorder="1" applyAlignment="1">
      <alignment horizontal="right" vertical="top" wrapText="1"/>
    </xf>
    <xf numFmtId="0" fontId="4" fillId="0" borderId="7" xfId="3" applyFont="1" applyFill="1" applyBorder="1" applyAlignment="1">
      <alignment horizontal="center" vertical="top" wrapText="1"/>
    </xf>
    <xf numFmtId="0" fontId="9" fillId="0" borderId="7" xfId="4" applyFont="1" applyFill="1" applyBorder="1" applyAlignment="1">
      <alignment horizontal="left" wrapText="1"/>
    </xf>
    <xf numFmtId="49" fontId="5" fillId="0" borderId="9" xfId="0" applyNumberFormat="1" applyFont="1" applyBorder="1" applyAlignment="1">
      <alignment horizontal="center" vertical="top" wrapText="1"/>
    </xf>
    <xf numFmtId="49" fontId="10" fillId="0" borderId="7" xfId="4" applyNumberFormat="1" applyFont="1" applyFill="1" applyBorder="1" applyAlignment="1">
      <alignment horizontal="center" vertical="top" wrapText="1"/>
    </xf>
    <xf numFmtId="0" fontId="11" fillId="0" borderId="7" xfId="5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righ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4" fillId="2" borderId="12" xfId="3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49" fontId="9" fillId="2" borderId="12" xfId="4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 vertical="top" wrapText="1"/>
    </xf>
    <xf numFmtId="3" fontId="12" fillId="2" borderId="11" xfId="2" applyNumberFormat="1" applyFont="1" applyFill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right" vertical="top" wrapText="1"/>
    </xf>
    <xf numFmtId="164" fontId="7" fillId="0" borderId="5" xfId="1" applyNumberFormat="1" applyFont="1" applyFill="1" applyBorder="1" applyAlignment="1">
      <alignment horizontal="right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49" fontId="5" fillId="0" borderId="6" xfId="4" applyNumberFormat="1" applyFont="1" applyFill="1" applyBorder="1" applyAlignment="1">
      <alignment horizontal="center" vertical="top" wrapText="1"/>
    </xf>
    <xf numFmtId="0" fontId="5" fillId="0" borderId="6" xfId="5" applyFont="1" applyFill="1" applyBorder="1" applyAlignment="1" applyProtection="1">
      <alignment horizontal="center" vertical="top" wrapText="1"/>
    </xf>
    <xf numFmtId="0" fontId="13" fillId="0" borderId="4" xfId="3" applyFont="1" applyFill="1" applyBorder="1" applyAlignment="1">
      <alignment horizontal="right" vertical="top" wrapText="1"/>
    </xf>
    <xf numFmtId="3" fontId="13" fillId="0" borderId="5" xfId="2" applyNumberFormat="1" applyFont="1" applyFill="1" applyBorder="1" applyAlignment="1">
      <alignment horizontal="right" vertical="top" wrapText="1"/>
    </xf>
    <xf numFmtId="0" fontId="13" fillId="0" borderId="6" xfId="4" applyFont="1" applyFill="1" applyBorder="1" applyAlignment="1">
      <alignment vertical="top" wrapText="1"/>
    </xf>
    <xf numFmtId="0" fontId="7" fillId="0" borderId="5" xfId="4" applyFont="1" applyFill="1" applyBorder="1" applyAlignment="1">
      <alignment horizontal="center" wrapText="1"/>
    </xf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right" vertical="top" wrapText="1"/>
    </xf>
    <xf numFmtId="3" fontId="4" fillId="0" borderId="16" xfId="2" applyNumberFormat="1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7" xfId="3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5" fillId="0" borderId="15" xfId="4" applyNumberFormat="1" applyFont="1" applyFill="1" applyBorder="1" applyAlignment="1">
      <alignment horizontal="center" vertical="top" wrapText="1"/>
    </xf>
    <xf numFmtId="0" fontId="5" fillId="0" borderId="17" xfId="5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3" fontId="4" fillId="0" borderId="5" xfId="2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3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center" vertical="top"/>
    </xf>
    <xf numFmtId="49" fontId="5" fillId="0" borderId="6" xfId="4" applyNumberFormat="1" applyFont="1" applyFill="1" applyBorder="1" applyAlignment="1">
      <alignment horizontal="center" vertical="top"/>
    </xf>
    <xf numFmtId="0" fontId="5" fillId="0" borderId="6" xfId="5" applyFont="1" applyFill="1" applyBorder="1" applyAlignment="1" applyProtection="1">
      <alignment horizontal="center" vertical="top"/>
    </xf>
    <xf numFmtId="0" fontId="13" fillId="0" borderId="4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3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3" fontId="7" fillId="0" borderId="18" xfId="2" applyNumberFormat="1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vertical="top" wrapText="1"/>
    </xf>
    <xf numFmtId="49" fontId="5" fillId="0" borderId="20" xfId="4" applyNumberFormat="1" applyFont="1" applyFill="1" applyBorder="1" applyAlignment="1">
      <alignment horizontal="center" vertical="top" wrapText="1"/>
    </xf>
    <xf numFmtId="0" fontId="5" fillId="0" borderId="20" xfId="5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0" borderId="4" xfId="3" applyFont="1" applyFill="1" applyBorder="1" applyAlignment="1">
      <alignment vertical="top" wrapText="1"/>
    </xf>
    <xf numFmtId="0" fontId="5" fillId="0" borderId="4" xfId="3" applyFont="1" applyFill="1" applyBorder="1" applyAlignment="1">
      <alignment horizontal="right" vertical="top" wrapText="1"/>
    </xf>
    <xf numFmtId="3" fontId="5" fillId="0" borderId="5" xfId="2" applyNumberFormat="1" applyFont="1" applyFill="1" applyBorder="1" applyAlignment="1">
      <alignment horizontal="right" vertical="top" wrapText="1"/>
    </xf>
    <xf numFmtId="0" fontId="4" fillId="0" borderId="6" xfId="3" applyFont="1" applyFill="1" applyBorder="1" applyAlignment="1">
      <alignment horizontal="center" vertical="top" wrapText="1"/>
    </xf>
    <xf numFmtId="0" fontId="5" fillId="0" borderId="6" xfId="3" applyFont="1" applyFill="1" applyBorder="1" applyAlignment="1">
      <alignment vertical="top" wrapText="1"/>
    </xf>
    <xf numFmtId="49" fontId="5" fillId="0" borderId="6" xfId="2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right" vertical="top" wrapText="1"/>
    </xf>
    <xf numFmtId="164" fontId="7" fillId="0" borderId="21" xfId="1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vertical="top" wrapText="1"/>
    </xf>
    <xf numFmtId="49" fontId="5" fillId="0" borderId="4" xfId="2" applyNumberFormat="1" applyFont="1" applyBorder="1" applyAlignment="1">
      <alignment horizontal="center" vertical="top" wrapText="1"/>
    </xf>
    <xf numFmtId="0" fontId="4" fillId="0" borderId="4" xfId="3" applyFont="1" applyFill="1" applyBorder="1" applyAlignment="1">
      <alignment horizontal="right" vertical="top" wrapText="1"/>
    </xf>
    <xf numFmtId="3" fontId="4" fillId="0" borderId="5" xfId="2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5" xfId="3" applyFont="1" applyFill="1" applyBorder="1" applyAlignment="1">
      <alignment vertical="top" wrapText="1"/>
    </xf>
    <xf numFmtId="164" fontId="7" fillId="0" borderId="5" xfId="2" applyNumberFormat="1" applyFont="1" applyFill="1" applyBorder="1" applyAlignment="1">
      <alignment horizontal="right" vertical="top" wrapText="1"/>
    </xf>
    <xf numFmtId="0" fontId="14" fillId="3" borderId="6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49" fontId="5" fillId="0" borderId="6" xfId="4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0" xfId="3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0" xfId="3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9" fillId="0" borderId="5" xfId="4" applyNumberFormat="1" applyFont="1" applyFill="1" applyBorder="1" applyAlignment="1">
      <alignment horizontal="center" vertical="top" wrapText="1"/>
    </xf>
    <xf numFmtId="0" fontId="13" fillId="0" borderId="6" xfId="5" applyFont="1" applyFill="1" applyBorder="1" applyAlignment="1" applyProtection="1">
      <alignment horizontal="center" vertical="top" wrapText="1"/>
    </xf>
    <xf numFmtId="164" fontId="5" fillId="0" borderId="4" xfId="0" applyNumberFormat="1" applyFont="1" applyFill="1" applyBorder="1" applyAlignment="1">
      <alignment vertical="top" wrapText="1"/>
    </xf>
    <xf numFmtId="3" fontId="5" fillId="0" borderId="18" xfId="2" applyNumberFormat="1" applyFont="1" applyFill="1" applyBorder="1" applyAlignment="1">
      <alignment horizontal="right" vertical="top" wrapText="1"/>
    </xf>
    <xf numFmtId="0" fontId="5" fillId="0" borderId="6" xfId="3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right" vertical="top" wrapText="1"/>
    </xf>
    <xf numFmtId="3" fontId="5" fillId="0" borderId="24" xfId="2" applyNumberFormat="1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9" fillId="0" borderId="24" xfId="4" applyNumberFormat="1" applyFont="1" applyFill="1" applyBorder="1" applyAlignment="1">
      <alignment horizontal="center" vertical="top" wrapText="1"/>
    </xf>
    <xf numFmtId="0" fontId="13" fillId="0" borderId="20" xfId="5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4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 indent="1"/>
    </xf>
    <xf numFmtId="49" fontId="5" fillId="0" borderId="6" xfId="0" applyNumberFormat="1" applyFont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4" fillId="0" borderId="6" xfId="5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3" fontId="7" fillId="0" borderId="2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wrapText="1"/>
    </xf>
    <xf numFmtId="49" fontId="10" fillId="0" borderId="5" xfId="4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right" vertical="top"/>
    </xf>
    <xf numFmtId="3" fontId="7" fillId="0" borderId="21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4" fillId="0" borderId="5" xfId="0" applyFont="1" applyFill="1" applyBorder="1" applyAlignment="1">
      <alignment horizontal="center" vertical="top"/>
    </xf>
    <xf numFmtId="49" fontId="10" fillId="0" borderId="5" xfId="4" applyNumberFormat="1" applyFont="1" applyFill="1" applyBorder="1" applyAlignment="1">
      <alignment horizontal="center" vertical="top"/>
    </xf>
    <xf numFmtId="0" fontId="14" fillId="0" borderId="6" xfId="5" applyFont="1" applyFill="1" applyBorder="1" applyAlignment="1" applyProtection="1">
      <alignment horizontal="center" vertical="top"/>
    </xf>
    <xf numFmtId="3" fontId="7" fillId="0" borderId="2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3" fontId="7" fillId="0" borderId="26" xfId="0" applyNumberFormat="1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27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top" wrapText="1"/>
    </xf>
    <xf numFmtId="49" fontId="10" fillId="0" borderId="9" xfId="4" applyNumberFormat="1" applyFont="1" applyFill="1" applyBorder="1" applyAlignment="1">
      <alignment horizontal="center" vertical="top" wrapText="1"/>
    </xf>
    <xf numFmtId="0" fontId="14" fillId="0" borderId="7" xfId="5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3" fontId="7" fillId="0" borderId="28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9" xfId="0" applyFont="1" applyBorder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49" fontId="10" fillId="0" borderId="2" xfId="4" applyNumberFormat="1" applyFont="1" applyFill="1" applyBorder="1" applyAlignment="1">
      <alignment horizontal="center" vertical="top" wrapText="1"/>
    </xf>
    <xf numFmtId="0" fontId="14" fillId="0" borderId="3" xfId="5" applyFont="1" applyFill="1" applyBorder="1" applyAlignment="1" applyProtection="1">
      <alignment horizontal="center" vertical="top" wrapText="1"/>
    </xf>
    <xf numFmtId="3" fontId="14" fillId="0" borderId="5" xfId="1" applyNumberFormat="1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right" vertical="top" wrapText="1"/>
    </xf>
    <xf numFmtId="3" fontId="5" fillId="0" borderId="16" xfId="2" applyNumberFormat="1" applyFont="1" applyFill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49" fontId="5" fillId="0" borderId="20" xfId="0" applyNumberFormat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vertical="top" wrapText="1"/>
    </xf>
    <xf numFmtId="0" fontId="12" fillId="2" borderId="30" xfId="0" applyFont="1" applyFill="1" applyBorder="1" applyAlignment="1">
      <alignment horizontal="right" vertical="top" wrapText="1"/>
    </xf>
    <xf numFmtId="3" fontId="12" fillId="2" borderId="31" xfId="2" applyNumberFormat="1" applyFont="1" applyFill="1" applyBorder="1" applyAlignment="1">
      <alignment horizontal="righ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15" fillId="0" borderId="0" xfId="0" applyFont="1"/>
    <xf numFmtId="0" fontId="5" fillId="4" borderId="3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right" vertical="top" wrapText="1"/>
    </xf>
    <xf numFmtId="3" fontId="4" fillId="0" borderId="13" xfId="2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5" fillId="4" borderId="33" xfId="0" applyNumberFormat="1" applyFont="1" applyFill="1" applyBorder="1" applyAlignment="1">
      <alignment horizontal="center" vertical="top" wrapText="1"/>
    </xf>
    <xf numFmtId="49" fontId="5" fillId="4" borderId="17" xfId="0" applyNumberFormat="1" applyFont="1" applyFill="1" applyBorder="1" applyAlignment="1">
      <alignment horizontal="center" vertical="top" wrapText="1"/>
    </xf>
    <xf numFmtId="49" fontId="5" fillId="4" borderId="3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33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32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6">
    <cellStyle name="Comma" xfId="1" builtinId="3"/>
    <cellStyle name="Comma 2" xfId="2"/>
    <cellStyle name="Normal" xfId="0" builtinId="0"/>
    <cellStyle name="Normal 3" xfId="5"/>
    <cellStyle name="Normal_Sheet1" xfId="4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1"/>
  <sheetViews>
    <sheetView tabSelected="1" view="pageBreakPreview" topLeftCell="A79" zoomScale="90" zoomScaleNormal="100" zoomScaleSheetLayoutView="90" workbookViewId="0">
      <selection activeCell="D119" sqref="D119"/>
    </sheetView>
  </sheetViews>
  <sheetFormatPr defaultRowHeight="18" x14ac:dyDescent="0.25"/>
  <cols>
    <col min="1" max="1" width="17.42578125" style="1" bestFit="1" customWidth="1"/>
    <col min="2" max="2" width="19.7109375" style="1" customWidth="1"/>
    <col min="3" max="3" width="21.42578125" style="3" customWidth="1"/>
    <col min="4" max="4" width="79" style="1" customWidth="1"/>
    <col min="5" max="5" width="13.140625" style="1" bestFit="1" customWidth="1"/>
    <col min="6" max="6" width="15.7109375" style="1" bestFit="1" customWidth="1"/>
    <col min="7" max="7" width="12.5703125" style="2" bestFit="1" customWidth="1"/>
    <col min="8" max="8" width="4.5703125" style="1" customWidth="1"/>
    <col min="9" max="9" width="22.42578125" style="1" customWidth="1"/>
    <col min="10" max="10" width="11.140625" bestFit="1" customWidth="1"/>
  </cols>
  <sheetData>
    <row r="1" spans="1:10" ht="18.75" x14ac:dyDescent="0.3">
      <c r="A1" s="227" t="s">
        <v>213</v>
      </c>
      <c r="B1" s="228"/>
      <c r="C1" s="228"/>
      <c r="D1" s="228"/>
      <c r="E1" s="228"/>
      <c r="F1" s="228"/>
      <c r="G1" s="228"/>
      <c r="H1" s="228"/>
      <c r="I1" s="229"/>
    </row>
    <row r="2" spans="1:10" ht="18.75" x14ac:dyDescent="0.2">
      <c r="A2" s="230" t="s">
        <v>212</v>
      </c>
      <c r="B2" s="231"/>
      <c r="C2" s="231"/>
      <c r="D2" s="231"/>
      <c r="E2" s="231"/>
      <c r="F2" s="231"/>
      <c r="G2" s="231"/>
      <c r="H2" s="231"/>
      <c r="I2" s="232"/>
    </row>
    <row r="3" spans="1:10" ht="18.75" x14ac:dyDescent="0.2">
      <c r="A3" s="223"/>
      <c r="B3" s="223"/>
      <c r="C3" s="226"/>
      <c r="D3" s="226"/>
      <c r="E3" s="223"/>
      <c r="F3" s="223"/>
      <c r="G3" s="225"/>
      <c r="H3" s="224"/>
      <c r="I3" s="223"/>
    </row>
    <row r="4" spans="1:10" s="219" customFormat="1" ht="18.75" x14ac:dyDescent="0.2">
      <c r="A4" s="233" t="s">
        <v>211</v>
      </c>
      <c r="B4" s="236" t="s">
        <v>210</v>
      </c>
      <c r="C4" s="237" t="s">
        <v>209</v>
      </c>
      <c r="D4" s="240" t="s">
        <v>208</v>
      </c>
      <c r="E4" s="240" t="s">
        <v>207</v>
      </c>
      <c r="F4" s="222"/>
      <c r="G4" s="243" t="s">
        <v>206</v>
      </c>
      <c r="H4" s="244"/>
      <c r="I4" s="240" t="s">
        <v>205</v>
      </c>
    </row>
    <row r="5" spans="1:10" s="219" customFormat="1" ht="18.75" x14ac:dyDescent="0.2">
      <c r="A5" s="234"/>
      <c r="B5" s="236"/>
      <c r="C5" s="238"/>
      <c r="D5" s="241"/>
      <c r="E5" s="241"/>
      <c r="F5" s="221" t="s">
        <v>204</v>
      </c>
      <c r="G5" s="243"/>
      <c r="H5" s="244"/>
      <c r="I5" s="241"/>
    </row>
    <row r="6" spans="1:10" s="219" customFormat="1" ht="18.75" x14ac:dyDescent="0.2">
      <c r="A6" s="235"/>
      <c r="B6" s="236"/>
      <c r="C6" s="239"/>
      <c r="D6" s="242"/>
      <c r="E6" s="242"/>
      <c r="F6" s="220"/>
      <c r="G6" s="243"/>
      <c r="H6" s="244"/>
      <c r="I6" s="242"/>
    </row>
    <row r="7" spans="1:10" ht="18.75" x14ac:dyDescent="0.2">
      <c r="A7" s="218" t="s">
        <v>69</v>
      </c>
      <c r="B7" s="217" t="s">
        <v>203</v>
      </c>
      <c r="C7" s="217"/>
      <c r="D7" s="216" t="s">
        <v>64</v>
      </c>
      <c r="E7" s="215"/>
      <c r="F7" s="215"/>
      <c r="G7" s="214">
        <f>G9+G80+G100</f>
        <v>8047720</v>
      </c>
      <c r="H7" s="213"/>
      <c r="I7" s="212"/>
    </row>
    <row r="8" spans="1:10" ht="18.75" x14ac:dyDescent="0.2">
      <c r="A8" s="57"/>
      <c r="B8" s="211"/>
      <c r="C8" s="62"/>
      <c r="D8" s="54" t="s">
        <v>202</v>
      </c>
      <c r="E8" s="53"/>
      <c r="F8" s="53"/>
      <c r="G8" s="61"/>
      <c r="H8" s="60"/>
      <c r="I8" s="210"/>
    </row>
    <row r="9" spans="1:10" ht="18.75" x14ac:dyDescent="0.2">
      <c r="A9" s="57"/>
      <c r="B9" s="211"/>
      <c r="C9" s="62"/>
      <c r="D9" s="54" t="s">
        <v>201</v>
      </c>
      <c r="E9" s="53"/>
      <c r="F9" s="53"/>
      <c r="G9" s="61">
        <f>G10+G65+G69+G72+G74+G76</f>
        <v>3682000</v>
      </c>
      <c r="H9" s="60" t="s">
        <v>8</v>
      </c>
      <c r="I9" s="210"/>
      <c r="J9" s="101">
        <f>113852900-G9</f>
        <v>110170900</v>
      </c>
    </row>
    <row r="10" spans="1:10" ht="18.75" x14ac:dyDescent="0.2">
      <c r="A10" s="166" t="s">
        <v>69</v>
      </c>
      <c r="B10" s="172" t="s">
        <v>95</v>
      </c>
      <c r="C10" s="209"/>
      <c r="D10" s="208" t="s">
        <v>200</v>
      </c>
      <c r="E10" s="207" t="s">
        <v>92</v>
      </c>
      <c r="F10" s="206" t="s">
        <v>91</v>
      </c>
      <c r="G10" s="205">
        <f>SUM(G11:G64)</f>
        <v>1491700</v>
      </c>
      <c r="H10" s="204" t="s">
        <v>8</v>
      </c>
      <c r="I10" s="203" t="s">
        <v>13</v>
      </c>
    </row>
    <row r="11" spans="1:10" ht="18.75" x14ac:dyDescent="0.3">
      <c r="A11" s="166" t="s">
        <v>69</v>
      </c>
      <c r="B11" s="172" t="s">
        <v>95</v>
      </c>
      <c r="C11" s="157" t="s">
        <v>199</v>
      </c>
      <c r="D11" s="171" t="s">
        <v>198</v>
      </c>
      <c r="E11" s="170" t="s">
        <v>92</v>
      </c>
      <c r="F11" s="169" t="s">
        <v>91</v>
      </c>
      <c r="G11" s="168">
        <v>20000</v>
      </c>
      <c r="H11" s="167" t="s">
        <v>8</v>
      </c>
      <c r="I11" s="159" t="s">
        <v>13</v>
      </c>
    </row>
    <row r="12" spans="1:10" ht="18.75" x14ac:dyDescent="0.3">
      <c r="A12" s="166" t="s">
        <v>69</v>
      </c>
      <c r="B12" s="172" t="s">
        <v>95</v>
      </c>
      <c r="C12" s="157" t="s">
        <v>197</v>
      </c>
      <c r="D12" s="171" t="s">
        <v>196</v>
      </c>
      <c r="E12" s="170" t="s">
        <v>92</v>
      </c>
      <c r="F12" s="169" t="s">
        <v>91</v>
      </c>
      <c r="G12" s="168">
        <v>180000</v>
      </c>
      <c r="H12" s="167" t="s">
        <v>8</v>
      </c>
      <c r="I12" s="159" t="s">
        <v>13</v>
      </c>
    </row>
    <row r="13" spans="1:10" ht="18.75" x14ac:dyDescent="0.3">
      <c r="A13" s="166" t="s">
        <v>69</v>
      </c>
      <c r="B13" s="172" t="s">
        <v>95</v>
      </c>
      <c r="C13" s="157" t="s">
        <v>195</v>
      </c>
      <c r="D13" s="171" t="s">
        <v>194</v>
      </c>
      <c r="E13" s="170" t="s">
        <v>92</v>
      </c>
      <c r="F13" s="169" t="s">
        <v>91</v>
      </c>
      <c r="G13" s="168">
        <v>70000</v>
      </c>
      <c r="H13" s="167" t="s">
        <v>8</v>
      </c>
      <c r="I13" s="159" t="s">
        <v>13</v>
      </c>
    </row>
    <row r="14" spans="1:10" ht="18.75" x14ac:dyDescent="0.3">
      <c r="A14" s="166" t="s">
        <v>69</v>
      </c>
      <c r="B14" s="172" t="s">
        <v>95</v>
      </c>
      <c r="C14" s="157" t="s">
        <v>193</v>
      </c>
      <c r="D14" s="171" t="s">
        <v>192</v>
      </c>
      <c r="E14" s="170" t="s">
        <v>92</v>
      </c>
      <c r="F14" s="169" t="s">
        <v>91</v>
      </c>
      <c r="G14" s="202">
        <f>10000+60000+162337</f>
        <v>232337</v>
      </c>
      <c r="H14" s="167" t="s">
        <v>8</v>
      </c>
      <c r="I14" s="159" t="s">
        <v>13</v>
      </c>
    </row>
    <row r="15" spans="1:10" ht="18.75" x14ac:dyDescent="0.3">
      <c r="A15" s="166" t="s">
        <v>69</v>
      </c>
      <c r="B15" s="172" t="s">
        <v>95</v>
      </c>
      <c r="C15" s="157" t="s">
        <v>191</v>
      </c>
      <c r="D15" s="171" t="s">
        <v>190</v>
      </c>
      <c r="E15" s="170" t="s">
        <v>92</v>
      </c>
      <c r="F15" s="169" t="s">
        <v>91</v>
      </c>
      <c r="G15" s="168">
        <v>20000</v>
      </c>
      <c r="H15" s="167" t="s">
        <v>8</v>
      </c>
      <c r="I15" s="159" t="s">
        <v>13</v>
      </c>
    </row>
    <row r="16" spans="1:10" ht="18.75" x14ac:dyDescent="0.3">
      <c r="A16" s="166" t="s">
        <v>69</v>
      </c>
      <c r="B16" s="172" t="s">
        <v>95</v>
      </c>
      <c r="C16" s="157" t="s">
        <v>189</v>
      </c>
      <c r="D16" s="171" t="s">
        <v>188</v>
      </c>
      <c r="E16" s="170" t="s">
        <v>92</v>
      </c>
      <c r="F16" s="169" t="s">
        <v>91</v>
      </c>
      <c r="G16" s="168">
        <v>15000</v>
      </c>
      <c r="H16" s="167" t="s">
        <v>8</v>
      </c>
      <c r="I16" s="159" t="s">
        <v>13</v>
      </c>
    </row>
    <row r="17" spans="1:9" ht="18.75" x14ac:dyDescent="0.3">
      <c r="A17" s="166" t="s">
        <v>69</v>
      </c>
      <c r="B17" s="172" t="s">
        <v>95</v>
      </c>
      <c r="C17" s="157" t="s">
        <v>187</v>
      </c>
      <c r="D17" s="171" t="s">
        <v>186</v>
      </c>
      <c r="E17" s="170" t="s">
        <v>92</v>
      </c>
      <c r="F17" s="169" t="s">
        <v>91</v>
      </c>
      <c r="G17" s="168">
        <v>15000</v>
      </c>
      <c r="H17" s="167" t="s">
        <v>8</v>
      </c>
      <c r="I17" s="159" t="s">
        <v>13</v>
      </c>
    </row>
    <row r="18" spans="1:9" ht="18.75" x14ac:dyDescent="0.3">
      <c r="A18" s="166" t="s">
        <v>69</v>
      </c>
      <c r="B18" s="172" t="s">
        <v>95</v>
      </c>
      <c r="C18" s="157" t="s">
        <v>185</v>
      </c>
      <c r="D18" s="171" t="s">
        <v>184</v>
      </c>
      <c r="E18" s="170" t="s">
        <v>92</v>
      </c>
      <c r="F18" s="169" t="s">
        <v>91</v>
      </c>
      <c r="G18" s="168">
        <v>16000</v>
      </c>
      <c r="H18" s="167" t="s">
        <v>8</v>
      </c>
      <c r="I18" s="159" t="s">
        <v>13</v>
      </c>
    </row>
    <row r="19" spans="1:9" ht="18.75" x14ac:dyDescent="0.3">
      <c r="A19" s="166" t="s">
        <v>69</v>
      </c>
      <c r="B19" s="172" t="s">
        <v>95</v>
      </c>
      <c r="C19" s="157" t="s">
        <v>183</v>
      </c>
      <c r="D19" s="171" t="s">
        <v>182</v>
      </c>
      <c r="E19" s="170" t="s">
        <v>92</v>
      </c>
      <c r="F19" s="169" t="s">
        <v>91</v>
      </c>
      <c r="G19" s="168">
        <v>11100</v>
      </c>
      <c r="H19" s="167" t="s">
        <v>8</v>
      </c>
      <c r="I19" s="159" t="s">
        <v>13</v>
      </c>
    </row>
    <row r="20" spans="1:9" ht="18.75" x14ac:dyDescent="0.3">
      <c r="A20" s="166" t="s">
        <v>69</v>
      </c>
      <c r="B20" s="172" t="s">
        <v>95</v>
      </c>
      <c r="C20" s="157" t="s">
        <v>181</v>
      </c>
      <c r="D20" s="171" t="s">
        <v>180</v>
      </c>
      <c r="E20" s="170" t="s">
        <v>92</v>
      </c>
      <c r="F20" s="169" t="s">
        <v>91</v>
      </c>
      <c r="G20" s="168">
        <v>30000</v>
      </c>
      <c r="H20" s="167" t="s">
        <v>8</v>
      </c>
      <c r="I20" s="159" t="s">
        <v>13</v>
      </c>
    </row>
    <row r="21" spans="1:9" ht="18.75" x14ac:dyDescent="0.3">
      <c r="A21" s="166" t="s">
        <v>69</v>
      </c>
      <c r="B21" s="172" t="s">
        <v>95</v>
      </c>
      <c r="C21" s="157" t="s">
        <v>179</v>
      </c>
      <c r="D21" s="171" t="s">
        <v>178</v>
      </c>
      <c r="E21" s="170" t="s">
        <v>92</v>
      </c>
      <c r="F21" s="169" t="s">
        <v>91</v>
      </c>
      <c r="G21" s="168">
        <v>20000</v>
      </c>
      <c r="H21" s="167" t="s">
        <v>8</v>
      </c>
      <c r="I21" s="159" t="s">
        <v>13</v>
      </c>
    </row>
    <row r="22" spans="1:9" ht="18.75" x14ac:dyDescent="0.3">
      <c r="A22" s="166" t="s">
        <v>69</v>
      </c>
      <c r="B22" s="172" t="s">
        <v>95</v>
      </c>
      <c r="C22" s="157" t="s">
        <v>177</v>
      </c>
      <c r="D22" s="171" t="s">
        <v>176</v>
      </c>
      <c r="E22" s="170" t="s">
        <v>92</v>
      </c>
      <c r="F22" s="169" t="s">
        <v>91</v>
      </c>
      <c r="G22" s="168">
        <v>10000</v>
      </c>
      <c r="H22" s="167" t="s">
        <v>8</v>
      </c>
      <c r="I22" s="159" t="s">
        <v>13</v>
      </c>
    </row>
    <row r="23" spans="1:9" ht="18.75" x14ac:dyDescent="0.3">
      <c r="A23" s="166" t="s">
        <v>69</v>
      </c>
      <c r="B23" s="172" t="s">
        <v>95</v>
      </c>
      <c r="C23" s="157" t="s">
        <v>175</v>
      </c>
      <c r="D23" s="171" t="s">
        <v>174</v>
      </c>
      <c r="E23" s="170" t="s">
        <v>92</v>
      </c>
      <c r="F23" s="169" t="s">
        <v>91</v>
      </c>
      <c r="G23" s="168">
        <v>21025</v>
      </c>
      <c r="H23" s="167" t="s">
        <v>8</v>
      </c>
      <c r="I23" s="159" t="s">
        <v>13</v>
      </c>
    </row>
    <row r="24" spans="1:9" ht="18.75" x14ac:dyDescent="0.3">
      <c r="A24" s="166" t="s">
        <v>69</v>
      </c>
      <c r="B24" s="172" t="s">
        <v>95</v>
      </c>
      <c r="C24" s="157" t="s">
        <v>173</v>
      </c>
      <c r="D24" s="171" t="s">
        <v>172</v>
      </c>
      <c r="E24" s="170" t="s">
        <v>92</v>
      </c>
      <c r="F24" s="169" t="s">
        <v>91</v>
      </c>
      <c r="G24" s="168">
        <v>40000</v>
      </c>
      <c r="H24" s="167" t="s">
        <v>8</v>
      </c>
      <c r="I24" s="159" t="s">
        <v>13</v>
      </c>
    </row>
    <row r="25" spans="1:9" ht="18.75" x14ac:dyDescent="0.3">
      <c r="A25" s="166" t="s">
        <v>69</v>
      </c>
      <c r="B25" s="172" t="s">
        <v>95</v>
      </c>
      <c r="C25" s="157" t="s">
        <v>171</v>
      </c>
      <c r="D25" s="171" t="s">
        <v>170</v>
      </c>
      <c r="E25" s="170" t="s">
        <v>92</v>
      </c>
      <c r="F25" s="169" t="s">
        <v>91</v>
      </c>
      <c r="G25" s="168">
        <v>25000</v>
      </c>
      <c r="H25" s="167" t="s">
        <v>8</v>
      </c>
      <c r="I25" s="159" t="s">
        <v>13</v>
      </c>
    </row>
    <row r="26" spans="1:9" ht="18.75" x14ac:dyDescent="0.3">
      <c r="A26" s="166" t="s">
        <v>69</v>
      </c>
      <c r="B26" s="172" t="s">
        <v>95</v>
      </c>
      <c r="C26" s="157" t="s">
        <v>169</v>
      </c>
      <c r="D26" s="171" t="s">
        <v>168</v>
      </c>
      <c r="E26" s="170" t="s">
        <v>92</v>
      </c>
      <c r="F26" s="169" t="s">
        <v>91</v>
      </c>
      <c r="G26" s="168">
        <v>27000</v>
      </c>
      <c r="H26" s="167" t="s">
        <v>8</v>
      </c>
      <c r="I26" s="159" t="s">
        <v>13</v>
      </c>
    </row>
    <row r="27" spans="1:9" ht="18.75" x14ac:dyDescent="0.3">
      <c r="A27" s="166" t="s">
        <v>69</v>
      </c>
      <c r="B27" s="172" t="s">
        <v>95</v>
      </c>
      <c r="C27" s="157" t="s">
        <v>167</v>
      </c>
      <c r="D27" s="171" t="s">
        <v>166</v>
      </c>
      <c r="E27" s="170" t="s">
        <v>92</v>
      </c>
      <c r="F27" s="169" t="s">
        <v>91</v>
      </c>
      <c r="G27" s="168">
        <v>20950</v>
      </c>
      <c r="H27" s="167" t="s">
        <v>8</v>
      </c>
      <c r="I27" s="159" t="s">
        <v>13</v>
      </c>
    </row>
    <row r="28" spans="1:9" ht="18.75" x14ac:dyDescent="0.3">
      <c r="A28" s="166" t="s">
        <v>69</v>
      </c>
      <c r="B28" s="172" t="s">
        <v>95</v>
      </c>
      <c r="C28" s="157" t="s">
        <v>165</v>
      </c>
      <c r="D28" s="171" t="s">
        <v>164</v>
      </c>
      <c r="E28" s="170" t="s">
        <v>92</v>
      </c>
      <c r="F28" s="169" t="s">
        <v>91</v>
      </c>
      <c r="G28" s="168">
        <v>30000</v>
      </c>
      <c r="H28" s="167" t="s">
        <v>8</v>
      </c>
      <c r="I28" s="159" t="s">
        <v>13</v>
      </c>
    </row>
    <row r="29" spans="1:9" ht="18.75" x14ac:dyDescent="0.3">
      <c r="A29" s="166" t="s">
        <v>69</v>
      </c>
      <c r="B29" s="172" t="s">
        <v>95</v>
      </c>
      <c r="C29" s="157" t="s">
        <v>163</v>
      </c>
      <c r="D29" s="171" t="s">
        <v>162</v>
      </c>
      <c r="E29" s="170" t="s">
        <v>92</v>
      </c>
      <c r="F29" s="169" t="s">
        <v>91</v>
      </c>
      <c r="G29" s="168">
        <v>26000</v>
      </c>
      <c r="H29" s="167" t="s">
        <v>8</v>
      </c>
      <c r="I29" s="159" t="s">
        <v>13</v>
      </c>
    </row>
    <row r="30" spans="1:9" s="173" customFormat="1" ht="22.5" customHeight="1" x14ac:dyDescent="0.2">
      <c r="A30" s="166" t="s">
        <v>69</v>
      </c>
      <c r="B30" s="172" t="s">
        <v>95</v>
      </c>
      <c r="C30" s="157" t="s">
        <v>161</v>
      </c>
      <c r="D30" s="66" t="s">
        <v>160</v>
      </c>
      <c r="E30" s="170" t="s">
        <v>92</v>
      </c>
      <c r="F30" s="169" t="s">
        <v>91</v>
      </c>
      <c r="G30" s="183">
        <v>40425</v>
      </c>
      <c r="H30" s="167" t="s">
        <v>8</v>
      </c>
      <c r="I30" s="159" t="s">
        <v>13</v>
      </c>
    </row>
    <row r="31" spans="1:9" ht="18.75" x14ac:dyDescent="0.3">
      <c r="A31" s="166" t="s">
        <v>69</v>
      </c>
      <c r="B31" s="172" t="s">
        <v>95</v>
      </c>
      <c r="C31" s="157" t="s">
        <v>159</v>
      </c>
      <c r="D31" s="171" t="s">
        <v>158</v>
      </c>
      <c r="E31" s="170" t="s">
        <v>92</v>
      </c>
      <c r="F31" s="169" t="s">
        <v>91</v>
      </c>
      <c r="G31" s="168">
        <v>15000</v>
      </c>
      <c r="H31" s="167" t="s">
        <v>8</v>
      </c>
      <c r="I31" s="159" t="s">
        <v>13</v>
      </c>
    </row>
    <row r="32" spans="1:9" ht="18.75" x14ac:dyDescent="0.3">
      <c r="A32" s="166" t="s">
        <v>69</v>
      </c>
      <c r="B32" s="172" t="s">
        <v>95</v>
      </c>
      <c r="C32" s="157" t="s">
        <v>157</v>
      </c>
      <c r="D32" s="171" t="s">
        <v>156</v>
      </c>
      <c r="E32" s="170" t="s">
        <v>92</v>
      </c>
      <c r="F32" s="169" t="s">
        <v>91</v>
      </c>
      <c r="G32" s="168">
        <v>25000</v>
      </c>
      <c r="H32" s="167" t="s">
        <v>8</v>
      </c>
      <c r="I32" s="159" t="s">
        <v>13</v>
      </c>
    </row>
    <row r="33" spans="1:9" ht="18.75" x14ac:dyDescent="0.3">
      <c r="A33" s="166" t="s">
        <v>69</v>
      </c>
      <c r="B33" s="172" t="s">
        <v>95</v>
      </c>
      <c r="C33" s="157" t="s">
        <v>155</v>
      </c>
      <c r="D33" s="171" t="s">
        <v>154</v>
      </c>
      <c r="E33" s="170" t="s">
        <v>92</v>
      </c>
      <c r="F33" s="169" t="s">
        <v>91</v>
      </c>
      <c r="G33" s="168">
        <v>30000</v>
      </c>
      <c r="H33" s="167" t="s">
        <v>8</v>
      </c>
      <c r="I33" s="159" t="s">
        <v>13</v>
      </c>
    </row>
    <row r="34" spans="1:9" ht="18.75" x14ac:dyDescent="0.3">
      <c r="A34" s="166" t="s">
        <v>69</v>
      </c>
      <c r="B34" s="172" t="s">
        <v>95</v>
      </c>
      <c r="C34" s="157" t="s">
        <v>153</v>
      </c>
      <c r="D34" s="171" t="s">
        <v>152</v>
      </c>
      <c r="E34" s="170" t="s">
        <v>92</v>
      </c>
      <c r="F34" s="169" t="s">
        <v>91</v>
      </c>
      <c r="G34" s="168">
        <v>3500</v>
      </c>
      <c r="H34" s="167" t="s">
        <v>8</v>
      </c>
      <c r="I34" s="159" t="s">
        <v>13</v>
      </c>
    </row>
    <row r="35" spans="1:9" ht="18.75" x14ac:dyDescent="0.3">
      <c r="A35" s="166" t="s">
        <v>69</v>
      </c>
      <c r="B35" s="172" t="s">
        <v>95</v>
      </c>
      <c r="C35" s="157" t="s">
        <v>151</v>
      </c>
      <c r="D35" s="171" t="s">
        <v>150</v>
      </c>
      <c r="E35" s="170" t="s">
        <v>92</v>
      </c>
      <c r="F35" s="169" t="s">
        <v>91</v>
      </c>
      <c r="G35" s="168">
        <v>6950</v>
      </c>
      <c r="H35" s="167" t="s">
        <v>8</v>
      </c>
      <c r="I35" s="159" t="s">
        <v>13</v>
      </c>
    </row>
    <row r="36" spans="1:9" ht="18.75" x14ac:dyDescent="0.3">
      <c r="A36" s="166" t="s">
        <v>69</v>
      </c>
      <c r="B36" s="172" t="s">
        <v>95</v>
      </c>
      <c r="C36" s="157" t="s">
        <v>149</v>
      </c>
      <c r="D36" s="171" t="s">
        <v>148</v>
      </c>
      <c r="E36" s="170" t="s">
        <v>92</v>
      </c>
      <c r="F36" s="169" t="s">
        <v>91</v>
      </c>
      <c r="G36" s="168">
        <v>7000</v>
      </c>
      <c r="H36" s="167" t="s">
        <v>8</v>
      </c>
      <c r="I36" s="159" t="s">
        <v>13</v>
      </c>
    </row>
    <row r="37" spans="1:9" ht="18.75" x14ac:dyDescent="0.3">
      <c r="A37" s="166" t="s">
        <v>69</v>
      </c>
      <c r="B37" s="172" t="s">
        <v>95</v>
      </c>
      <c r="C37" s="157" t="s">
        <v>147</v>
      </c>
      <c r="D37" s="171" t="s">
        <v>146</v>
      </c>
      <c r="E37" s="170" t="s">
        <v>92</v>
      </c>
      <c r="F37" s="169" t="s">
        <v>91</v>
      </c>
      <c r="G37" s="168">
        <v>10000</v>
      </c>
      <c r="H37" s="167" t="s">
        <v>8</v>
      </c>
      <c r="I37" s="159" t="s">
        <v>13</v>
      </c>
    </row>
    <row r="38" spans="1:9" ht="18.75" x14ac:dyDescent="0.3">
      <c r="A38" s="201" t="s">
        <v>69</v>
      </c>
      <c r="B38" s="200" t="s">
        <v>95</v>
      </c>
      <c r="C38" s="199" t="s">
        <v>145</v>
      </c>
      <c r="D38" s="198" t="s">
        <v>144</v>
      </c>
      <c r="E38" s="197" t="s">
        <v>92</v>
      </c>
      <c r="F38" s="196" t="s">
        <v>91</v>
      </c>
      <c r="G38" s="195">
        <v>10000</v>
      </c>
      <c r="H38" s="194" t="s">
        <v>8</v>
      </c>
      <c r="I38" s="193" t="s">
        <v>13</v>
      </c>
    </row>
    <row r="39" spans="1:9" ht="18.75" x14ac:dyDescent="0.3">
      <c r="A39" s="192" t="s">
        <v>69</v>
      </c>
      <c r="B39" s="191" t="s">
        <v>95</v>
      </c>
      <c r="C39" s="190" t="s">
        <v>143</v>
      </c>
      <c r="D39" s="189" t="s">
        <v>142</v>
      </c>
      <c r="E39" s="188" t="s">
        <v>92</v>
      </c>
      <c r="F39" s="187" t="s">
        <v>91</v>
      </c>
      <c r="G39" s="186">
        <v>10000</v>
      </c>
      <c r="H39" s="185" t="s">
        <v>8</v>
      </c>
      <c r="I39" s="184" t="s">
        <v>13</v>
      </c>
    </row>
    <row r="40" spans="1:9" ht="18.75" x14ac:dyDescent="0.3">
      <c r="A40" s="166" t="s">
        <v>69</v>
      </c>
      <c r="B40" s="172" t="s">
        <v>95</v>
      </c>
      <c r="C40" s="157" t="s">
        <v>141</v>
      </c>
      <c r="D40" s="171" t="s">
        <v>140</v>
      </c>
      <c r="E40" s="170" t="s">
        <v>92</v>
      </c>
      <c r="F40" s="169" t="s">
        <v>91</v>
      </c>
      <c r="G40" s="168">
        <v>20000</v>
      </c>
      <c r="H40" s="167" t="s">
        <v>8</v>
      </c>
      <c r="I40" s="159" t="s">
        <v>13</v>
      </c>
    </row>
    <row r="41" spans="1:9" s="173" customFormat="1" ht="22.5" customHeight="1" x14ac:dyDescent="0.2">
      <c r="A41" s="166" t="s">
        <v>69</v>
      </c>
      <c r="B41" s="172" t="s">
        <v>95</v>
      </c>
      <c r="C41" s="157" t="s">
        <v>139</v>
      </c>
      <c r="D41" s="66" t="s">
        <v>138</v>
      </c>
      <c r="E41" s="170" t="s">
        <v>92</v>
      </c>
      <c r="F41" s="169" t="s">
        <v>91</v>
      </c>
      <c r="G41" s="183">
        <v>10000</v>
      </c>
      <c r="H41" s="167" t="s">
        <v>8</v>
      </c>
      <c r="I41" s="159" t="s">
        <v>13</v>
      </c>
    </row>
    <row r="42" spans="1:9" ht="18.75" x14ac:dyDescent="0.3">
      <c r="A42" s="166" t="s">
        <v>69</v>
      </c>
      <c r="B42" s="172" t="s">
        <v>95</v>
      </c>
      <c r="C42" s="157" t="s">
        <v>137</v>
      </c>
      <c r="D42" s="171" t="s">
        <v>136</v>
      </c>
      <c r="E42" s="170" t="s">
        <v>92</v>
      </c>
      <c r="F42" s="169" t="s">
        <v>91</v>
      </c>
      <c r="G42" s="168">
        <v>15000</v>
      </c>
      <c r="H42" s="167" t="s">
        <v>8</v>
      </c>
      <c r="I42" s="159" t="s">
        <v>13</v>
      </c>
    </row>
    <row r="43" spans="1:9" ht="18.75" x14ac:dyDescent="0.3">
      <c r="A43" s="166" t="s">
        <v>69</v>
      </c>
      <c r="B43" s="172" t="s">
        <v>95</v>
      </c>
      <c r="C43" s="157" t="s">
        <v>135</v>
      </c>
      <c r="D43" s="171" t="s">
        <v>134</v>
      </c>
      <c r="E43" s="170" t="s">
        <v>92</v>
      </c>
      <c r="F43" s="169" t="s">
        <v>91</v>
      </c>
      <c r="G43" s="168">
        <v>15000</v>
      </c>
      <c r="H43" s="167" t="s">
        <v>8</v>
      </c>
      <c r="I43" s="159" t="s">
        <v>13</v>
      </c>
    </row>
    <row r="44" spans="1:9" ht="18.75" x14ac:dyDescent="0.3">
      <c r="A44" s="166" t="s">
        <v>69</v>
      </c>
      <c r="B44" s="172" t="s">
        <v>95</v>
      </c>
      <c r="C44" s="157" t="s">
        <v>133</v>
      </c>
      <c r="D44" s="171" t="s">
        <v>132</v>
      </c>
      <c r="E44" s="170" t="s">
        <v>92</v>
      </c>
      <c r="F44" s="169" t="s">
        <v>91</v>
      </c>
      <c r="G44" s="168">
        <v>9713</v>
      </c>
      <c r="H44" s="167" t="s">
        <v>8</v>
      </c>
      <c r="I44" s="159" t="s">
        <v>13</v>
      </c>
    </row>
    <row r="45" spans="1:9" ht="18.75" x14ac:dyDescent="0.3">
      <c r="A45" s="166" t="s">
        <v>69</v>
      </c>
      <c r="B45" s="172" t="s">
        <v>95</v>
      </c>
      <c r="C45" s="157" t="s">
        <v>131</v>
      </c>
      <c r="D45" s="171" t="s">
        <v>130</v>
      </c>
      <c r="E45" s="170" t="s">
        <v>92</v>
      </c>
      <c r="F45" s="169" t="s">
        <v>91</v>
      </c>
      <c r="G45" s="168">
        <v>30000</v>
      </c>
      <c r="H45" s="167" t="s">
        <v>8</v>
      </c>
      <c r="I45" s="159" t="s">
        <v>13</v>
      </c>
    </row>
    <row r="46" spans="1:9" ht="18.75" x14ac:dyDescent="0.3">
      <c r="A46" s="166" t="s">
        <v>69</v>
      </c>
      <c r="B46" s="172" t="s">
        <v>95</v>
      </c>
      <c r="C46" s="157" t="s">
        <v>129</v>
      </c>
      <c r="D46" s="171" t="s">
        <v>128</v>
      </c>
      <c r="E46" s="170" t="s">
        <v>92</v>
      </c>
      <c r="F46" s="169" t="s">
        <v>91</v>
      </c>
      <c r="G46" s="168">
        <v>28700</v>
      </c>
      <c r="H46" s="167" t="s">
        <v>8</v>
      </c>
      <c r="I46" s="159" t="s">
        <v>13</v>
      </c>
    </row>
    <row r="47" spans="1:9" ht="18.75" x14ac:dyDescent="0.3">
      <c r="A47" s="166" t="s">
        <v>69</v>
      </c>
      <c r="B47" s="172" t="s">
        <v>95</v>
      </c>
      <c r="C47" s="157" t="s">
        <v>127</v>
      </c>
      <c r="D47" s="171" t="s">
        <v>126</v>
      </c>
      <c r="E47" s="170" t="s">
        <v>92</v>
      </c>
      <c r="F47" s="169" t="s">
        <v>91</v>
      </c>
      <c r="G47" s="168">
        <v>20000</v>
      </c>
      <c r="H47" s="167" t="s">
        <v>8</v>
      </c>
      <c r="I47" s="159" t="s">
        <v>13</v>
      </c>
    </row>
    <row r="48" spans="1:9" ht="18.75" x14ac:dyDescent="0.3">
      <c r="A48" s="166" t="s">
        <v>69</v>
      </c>
      <c r="B48" s="172" t="s">
        <v>95</v>
      </c>
      <c r="C48" s="157" t="s">
        <v>125</v>
      </c>
      <c r="D48" s="171" t="s">
        <v>124</v>
      </c>
      <c r="E48" s="170" t="s">
        <v>92</v>
      </c>
      <c r="F48" s="169" t="s">
        <v>91</v>
      </c>
      <c r="G48" s="168">
        <v>20000</v>
      </c>
      <c r="H48" s="167" t="s">
        <v>8</v>
      </c>
      <c r="I48" s="159" t="s">
        <v>13</v>
      </c>
    </row>
    <row r="49" spans="1:9" ht="18.75" x14ac:dyDescent="0.3">
      <c r="A49" s="166" t="s">
        <v>69</v>
      </c>
      <c r="B49" s="172" t="s">
        <v>95</v>
      </c>
      <c r="C49" s="157" t="s">
        <v>123</v>
      </c>
      <c r="D49" s="171" t="s">
        <v>122</v>
      </c>
      <c r="E49" s="170" t="s">
        <v>92</v>
      </c>
      <c r="F49" s="169" t="s">
        <v>91</v>
      </c>
      <c r="G49" s="168">
        <v>25000</v>
      </c>
      <c r="H49" s="167" t="s">
        <v>8</v>
      </c>
      <c r="I49" s="159" t="s">
        <v>13</v>
      </c>
    </row>
    <row r="50" spans="1:9" ht="18.75" x14ac:dyDescent="0.3">
      <c r="A50" s="166" t="s">
        <v>69</v>
      </c>
      <c r="B50" s="172" t="s">
        <v>95</v>
      </c>
      <c r="C50" s="157" t="s">
        <v>121</v>
      </c>
      <c r="D50" s="171" t="s">
        <v>120</v>
      </c>
      <c r="E50" s="170" t="s">
        <v>92</v>
      </c>
      <c r="F50" s="169" t="s">
        <v>91</v>
      </c>
      <c r="G50" s="168">
        <v>30000</v>
      </c>
      <c r="H50" s="167" t="s">
        <v>8</v>
      </c>
      <c r="I50" s="159" t="s">
        <v>13</v>
      </c>
    </row>
    <row r="51" spans="1:9" ht="18.75" x14ac:dyDescent="0.3">
      <c r="A51" s="166"/>
      <c r="B51" s="172"/>
      <c r="C51" s="157"/>
      <c r="D51" s="171" t="s">
        <v>119</v>
      </c>
      <c r="E51" s="170"/>
      <c r="F51" s="169"/>
      <c r="G51" s="168"/>
      <c r="H51" s="167"/>
      <c r="I51" s="159"/>
    </row>
    <row r="52" spans="1:9" ht="18.75" x14ac:dyDescent="0.3">
      <c r="A52" s="166" t="s">
        <v>69</v>
      </c>
      <c r="B52" s="172" t="s">
        <v>95</v>
      </c>
      <c r="C52" s="157" t="s">
        <v>118</v>
      </c>
      <c r="D52" s="171" t="s">
        <v>117</v>
      </c>
      <c r="E52" s="170" t="s">
        <v>92</v>
      </c>
      <c r="F52" s="169" t="s">
        <v>91</v>
      </c>
      <c r="G52" s="168">
        <v>30000</v>
      </c>
      <c r="H52" s="167" t="s">
        <v>8</v>
      </c>
      <c r="I52" s="159" t="s">
        <v>13</v>
      </c>
    </row>
    <row r="53" spans="1:9" ht="18.75" x14ac:dyDescent="0.3">
      <c r="A53" s="166" t="s">
        <v>69</v>
      </c>
      <c r="B53" s="172" t="s">
        <v>95</v>
      </c>
      <c r="C53" s="157" t="s">
        <v>116</v>
      </c>
      <c r="D53" s="171" t="s">
        <v>115</v>
      </c>
      <c r="E53" s="170" t="s">
        <v>92</v>
      </c>
      <c r="F53" s="169" t="s">
        <v>91</v>
      </c>
      <c r="G53" s="168">
        <v>15275</v>
      </c>
      <c r="H53" s="167" t="s">
        <v>8</v>
      </c>
      <c r="I53" s="159" t="s">
        <v>13</v>
      </c>
    </row>
    <row r="54" spans="1:9" ht="18.75" x14ac:dyDescent="0.3">
      <c r="A54" s="166"/>
      <c r="B54" s="172"/>
      <c r="C54" s="157"/>
      <c r="D54" s="171" t="s">
        <v>114</v>
      </c>
      <c r="E54" s="170"/>
      <c r="F54" s="169"/>
      <c r="G54" s="168"/>
      <c r="H54" s="167"/>
      <c r="I54" s="159"/>
    </row>
    <row r="55" spans="1:9" ht="18.75" x14ac:dyDescent="0.3">
      <c r="A55" s="166" t="s">
        <v>69</v>
      </c>
      <c r="B55" s="172" t="s">
        <v>95</v>
      </c>
      <c r="C55" s="157" t="s">
        <v>113</v>
      </c>
      <c r="D55" s="171" t="s">
        <v>112</v>
      </c>
      <c r="E55" s="170" t="s">
        <v>92</v>
      </c>
      <c r="F55" s="169" t="s">
        <v>91</v>
      </c>
      <c r="G55" s="168">
        <v>27325</v>
      </c>
      <c r="H55" s="167" t="s">
        <v>8</v>
      </c>
      <c r="I55" s="159" t="s">
        <v>13</v>
      </c>
    </row>
    <row r="56" spans="1:9" ht="18.75" x14ac:dyDescent="0.3">
      <c r="A56" s="166" t="s">
        <v>69</v>
      </c>
      <c r="B56" s="172" t="s">
        <v>95</v>
      </c>
      <c r="C56" s="157" t="s">
        <v>111</v>
      </c>
      <c r="D56" s="171" t="s">
        <v>110</v>
      </c>
      <c r="E56" s="170" t="s">
        <v>92</v>
      </c>
      <c r="F56" s="169" t="s">
        <v>91</v>
      </c>
      <c r="G56" s="168">
        <v>35000</v>
      </c>
      <c r="H56" s="167" t="s">
        <v>8</v>
      </c>
      <c r="I56" s="159" t="s">
        <v>13</v>
      </c>
    </row>
    <row r="57" spans="1:9" ht="18.75" x14ac:dyDescent="0.3">
      <c r="A57" s="166" t="s">
        <v>69</v>
      </c>
      <c r="B57" s="172" t="s">
        <v>95</v>
      </c>
      <c r="C57" s="157" t="s">
        <v>109</v>
      </c>
      <c r="D57" s="171" t="s">
        <v>108</v>
      </c>
      <c r="E57" s="170" t="s">
        <v>92</v>
      </c>
      <c r="F57" s="169" t="s">
        <v>91</v>
      </c>
      <c r="G57" s="168">
        <v>18400</v>
      </c>
      <c r="H57" s="167" t="s">
        <v>8</v>
      </c>
      <c r="I57" s="159" t="s">
        <v>13</v>
      </c>
    </row>
    <row r="58" spans="1:9" ht="18.75" x14ac:dyDescent="0.3">
      <c r="A58" s="166" t="s">
        <v>69</v>
      </c>
      <c r="B58" s="172" t="s">
        <v>95</v>
      </c>
      <c r="C58" s="157" t="s">
        <v>107</v>
      </c>
      <c r="D58" s="171" t="s">
        <v>106</v>
      </c>
      <c r="E58" s="170" t="s">
        <v>92</v>
      </c>
      <c r="F58" s="169" t="s">
        <v>91</v>
      </c>
      <c r="G58" s="168">
        <v>20000</v>
      </c>
      <c r="H58" s="167" t="s">
        <v>8</v>
      </c>
      <c r="I58" s="159" t="s">
        <v>13</v>
      </c>
    </row>
    <row r="59" spans="1:9" ht="18.75" x14ac:dyDescent="0.3">
      <c r="A59" s="166" t="s">
        <v>69</v>
      </c>
      <c r="B59" s="172" t="s">
        <v>95</v>
      </c>
      <c r="C59" s="157" t="s">
        <v>105</v>
      </c>
      <c r="D59" s="171" t="s">
        <v>104</v>
      </c>
      <c r="E59" s="170" t="s">
        <v>92</v>
      </c>
      <c r="F59" s="169" t="s">
        <v>91</v>
      </c>
      <c r="G59" s="168">
        <v>20000</v>
      </c>
      <c r="H59" s="167" t="s">
        <v>8</v>
      </c>
      <c r="I59" s="159" t="s">
        <v>13</v>
      </c>
    </row>
    <row r="60" spans="1:9" ht="18.75" x14ac:dyDescent="0.3">
      <c r="A60" s="166" t="s">
        <v>69</v>
      </c>
      <c r="B60" s="172" t="s">
        <v>95</v>
      </c>
      <c r="C60" s="157" t="s">
        <v>103</v>
      </c>
      <c r="D60" s="171" t="s">
        <v>102</v>
      </c>
      <c r="E60" s="170" t="s">
        <v>92</v>
      </c>
      <c r="F60" s="169" t="s">
        <v>91</v>
      </c>
      <c r="G60" s="168">
        <v>20000</v>
      </c>
      <c r="H60" s="167" t="s">
        <v>8</v>
      </c>
      <c r="I60" s="159" t="s">
        <v>13</v>
      </c>
    </row>
    <row r="61" spans="1:9" ht="18.75" x14ac:dyDescent="0.3">
      <c r="A61" s="166" t="s">
        <v>69</v>
      </c>
      <c r="B61" s="172" t="s">
        <v>95</v>
      </c>
      <c r="C61" s="157" t="s">
        <v>101</v>
      </c>
      <c r="D61" s="171" t="s">
        <v>100</v>
      </c>
      <c r="E61" s="170" t="s">
        <v>92</v>
      </c>
      <c r="F61" s="169" t="s">
        <v>91</v>
      </c>
      <c r="G61" s="168">
        <v>50000</v>
      </c>
      <c r="H61" s="167" t="s">
        <v>8</v>
      </c>
      <c r="I61" s="159" t="s">
        <v>13</v>
      </c>
    </row>
    <row r="62" spans="1:9" s="173" customFormat="1" ht="18.75" x14ac:dyDescent="0.2">
      <c r="A62" s="182" t="s">
        <v>69</v>
      </c>
      <c r="B62" s="181" t="s">
        <v>95</v>
      </c>
      <c r="C62" s="180" t="s">
        <v>99</v>
      </c>
      <c r="D62" s="179" t="s">
        <v>98</v>
      </c>
      <c r="E62" s="178" t="s">
        <v>92</v>
      </c>
      <c r="F62" s="177" t="s">
        <v>91</v>
      </c>
      <c r="G62" s="176">
        <v>10000</v>
      </c>
      <c r="H62" s="175" t="s">
        <v>8</v>
      </c>
      <c r="I62" s="174" t="s">
        <v>13</v>
      </c>
    </row>
    <row r="63" spans="1:9" ht="18.75" x14ac:dyDescent="0.3">
      <c r="A63" s="166" t="s">
        <v>69</v>
      </c>
      <c r="B63" s="172" t="s">
        <v>95</v>
      </c>
      <c r="C63" s="157" t="s">
        <v>97</v>
      </c>
      <c r="D63" s="171" t="s">
        <v>96</v>
      </c>
      <c r="E63" s="170" t="s">
        <v>92</v>
      </c>
      <c r="F63" s="169" t="s">
        <v>91</v>
      </c>
      <c r="G63" s="168">
        <v>15000</v>
      </c>
      <c r="H63" s="167" t="s">
        <v>8</v>
      </c>
      <c r="I63" s="159" t="s">
        <v>13</v>
      </c>
    </row>
    <row r="64" spans="1:9" ht="18.75" x14ac:dyDescent="0.3">
      <c r="A64" s="166" t="s">
        <v>69</v>
      </c>
      <c r="B64" s="172" t="s">
        <v>95</v>
      </c>
      <c r="C64" s="157" t="s">
        <v>94</v>
      </c>
      <c r="D64" s="171" t="s">
        <v>93</v>
      </c>
      <c r="E64" s="170" t="s">
        <v>92</v>
      </c>
      <c r="F64" s="169" t="s">
        <v>91</v>
      </c>
      <c r="G64" s="168">
        <v>20000</v>
      </c>
      <c r="H64" s="167" t="s">
        <v>8</v>
      </c>
      <c r="I64" s="159" t="s">
        <v>13</v>
      </c>
    </row>
    <row r="65" spans="1:10" ht="18.75" x14ac:dyDescent="0.2">
      <c r="A65" s="166" t="s">
        <v>69</v>
      </c>
      <c r="B65" s="165" t="s">
        <v>90</v>
      </c>
      <c r="C65" s="164"/>
      <c r="D65" s="114" t="s">
        <v>89</v>
      </c>
      <c r="E65" s="125" t="s">
        <v>80</v>
      </c>
      <c r="F65" s="153">
        <v>6011310</v>
      </c>
      <c r="G65" s="104">
        <f>SUM(G66:G66)</f>
        <v>1525300</v>
      </c>
      <c r="H65" s="113" t="s">
        <v>8</v>
      </c>
      <c r="I65" s="159"/>
    </row>
    <row r="66" spans="1:10" ht="18.75" x14ac:dyDescent="0.2">
      <c r="A66" s="40" t="s">
        <v>69</v>
      </c>
      <c r="B66" s="163" t="s">
        <v>88</v>
      </c>
      <c r="C66" s="157" t="s">
        <v>82</v>
      </c>
      <c r="D66" s="156" t="s">
        <v>81</v>
      </c>
      <c r="E66" s="153" t="s">
        <v>80</v>
      </c>
      <c r="F66" s="153">
        <v>6011310</v>
      </c>
      <c r="G66" s="65">
        <v>1525300</v>
      </c>
      <c r="H66" s="109" t="s">
        <v>8</v>
      </c>
      <c r="I66" s="159" t="s">
        <v>13</v>
      </c>
    </row>
    <row r="67" spans="1:10" ht="18.75" x14ac:dyDescent="0.2">
      <c r="A67" s="40"/>
      <c r="B67" s="163"/>
      <c r="C67" s="157"/>
      <c r="D67" s="156" t="s">
        <v>87</v>
      </c>
      <c r="E67" s="153"/>
      <c r="F67" s="153"/>
      <c r="G67" s="65"/>
      <c r="H67" s="109"/>
      <c r="I67" s="159"/>
    </row>
    <row r="68" spans="1:10" ht="18.75" x14ac:dyDescent="0.2">
      <c r="A68" s="40"/>
      <c r="B68" s="163"/>
      <c r="C68" s="162"/>
      <c r="D68" s="156" t="s">
        <v>86</v>
      </c>
      <c r="E68" s="153"/>
      <c r="F68" s="153"/>
      <c r="G68" s="65"/>
      <c r="H68" s="109"/>
      <c r="I68" s="159"/>
    </row>
    <row r="69" spans="1:10" ht="18.75" x14ac:dyDescent="0.2">
      <c r="A69" s="136" t="s">
        <v>69</v>
      </c>
      <c r="B69" s="155" t="s">
        <v>85</v>
      </c>
      <c r="C69" s="161"/>
      <c r="D69" s="160" t="s">
        <v>84</v>
      </c>
      <c r="E69" s="125" t="s">
        <v>80</v>
      </c>
      <c r="F69" s="125">
        <v>6011320</v>
      </c>
      <c r="G69" s="104">
        <f>SUM(G70:G71)</f>
        <v>455000</v>
      </c>
      <c r="H69" s="113" t="s">
        <v>8</v>
      </c>
      <c r="I69" s="159"/>
    </row>
    <row r="70" spans="1:10" ht="18.75" x14ac:dyDescent="0.2">
      <c r="A70" s="40" t="s">
        <v>69</v>
      </c>
      <c r="B70" s="158" t="s">
        <v>83</v>
      </c>
      <c r="C70" s="157" t="s">
        <v>82</v>
      </c>
      <c r="D70" s="156" t="s">
        <v>81</v>
      </c>
      <c r="E70" s="153" t="s">
        <v>80</v>
      </c>
      <c r="F70" s="125">
        <v>6011320</v>
      </c>
      <c r="G70" s="117">
        <v>455000</v>
      </c>
      <c r="H70" s="109" t="s">
        <v>8</v>
      </c>
      <c r="I70" s="108" t="s">
        <v>13</v>
      </c>
    </row>
    <row r="71" spans="1:10" ht="18.75" x14ac:dyDescent="0.2">
      <c r="A71" s="40"/>
      <c r="B71" s="155"/>
      <c r="C71" s="141"/>
      <c r="D71" s="154" t="s">
        <v>79</v>
      </c>
      <c r="E71" s="125"/>
      <c r="F71" s="153"/>
      <c r="G71" s="117"/>
      <c r="H71" s="113"/>
      <c r="I71" s="112"/>
    </row>
    <row r="72" spans="1:10" ht="18.75" x14ac:dyDescent="0.2">
      <c r="A72" s="136" t="s">
        <v>69</v>
      </c>
      <c r="B72" s="135" t="s">
        <v>77</v>
      </c>
      <c r="C72" s="141"/>
      <c r="D72" s="114" t="s">
        <v>78</v>
      </c>
      <c r="E72" s="125" t="s">
        <v>14</v>
      </c>
      <c r="F72" s="105">
        <v>6011500</v>
      </c>
      <c r="G72" s="104">
        <f>SUM(G73:G73)</f>
        <v>80000</v>
      </c>
      <c r="H72" s="113" t="s">
        <v>8</v>
      </c>
      <c r="I72" s="112"/>
      <c r="J72" s="101">
        <f>912000-G72</f>
        <v>832000</v>
      </c>
    </row>
    <row r="73" spans="1:10" ht="18.75" x14ac:dyDescent="0.2">
      <c r="A73" s="32" t="s">
        <v>69</v>
      </c>
      <c r="B73" s="152" t="s">
        <v>77</v>
      </c>
      <c r="C73" s="151" t="s">
        <v>76</v>
      </c>
      <c r="D73" s="29" t="s">
        <v>75</v>
      </c>
      <c r="E73" s="150" t="s">
        <v>14</v>
      </c>
      <c r="F73" s="28">
        <v>6011500</v>
      </c>
      <c r="G73" s="27">
        <v>80000</v>
      </c>
      <c r="H73" s="149" t="s">
        <v>8</v>
      </c>
      <c r="I73" s="25" t="s">
        <v>13</v>
      </c>
    </row>
    <row r="74" spans="1:10" ht="18.75" x14ac:dyDescent="0.2">
      <c r="A74" s="148" t="s">
        <v>69</v>
      </c>
      <c r="B74" s="147" t="s">
        <v>73</v>
      </c>
      <c r="C74" s="146"/>
      <c r="D74" s="145" t="s">
        <v>74</v>
      </c>
      <c r="E74" s="129" t="s">
        <v>14</v>
      </c>
      <c r="F74" s="129">
        <v>6011500</v>
      </c>
      <c r="G74" s="144">
        <f>SUM(G75:G75)</f>
        <v>80000</v>
      </c>
      <c r="H74" s="143" t="s">
        <v>8</v>
      </c>
      <c r="I74" s="142"/>
      <c r="J74" s="101">
        <f>1933700-G74</f>
        <v>1853700</v>
      </c>
    </row>
    <row r="75" spans="1:10" ht="18.75" x14ac:dyDescent="0.2">
      <c r="A75" s="136" t="s">
        <v>69</v>
      </c>
      <c r="B75" s="135" t="s">
        <v>73</v>
      </c>
      <c r="C75" s="134" t="s">
        <v>72</v>
      </c>
      <c r="D75" s="37" t="s">
        <v>71</v>
      </c>
      <c r="E75" s="36" t="s">
        <v>14</v>
      </c>
      <c r="F75" s="133">
        <v>6011500</v>
      </c>
      <c r="G75" s="35">
        <v>80000</v>
      </c>
      <c r="H75" s="34" t="s">
        <v>8</v>
      </c>
      <c r="I75" s="33" t="s">
        <v>13</v>
      </c>
    </row>
    <row r="76" spans="1:10" ht="18.75" x14ac:dyDescent="0.2">
      <c r="A76" s="136" t="s">
        <v>69</v>
      </c>
      <c r="B76" s="135" t="s">
        <v>68</v>
      </c>
      <c r="C76" s="141"/>
      <c r="D76" s="140" t="s">
        <v>70</v>
      </c>
      <c r="E76" s="125" t="s">
        <v>14</v>
      </c>
      <c r="F76" s="139">
        <v>6011500</v>
      </c>
      <c r="G76" s="138">
        <f>SUM(G77:G77)</f>
        <v>50000</v>
      </c>
      <c r="H76" s="113" t="s">
        <v>8</v>
      </c>
      <c r="I76" s="137"/>
      <c r="J76" s="101">
        <f>1729800-G76</f>
        <v>1679800</v>
      </c>
    </row>
    <row r="77" spans="1:10" ht="18.75" x14ac:dyDescent="0.2">
      <c r="A77" s="136" t="s">
        <v>69</v>
      </c>
      <c r="B77" s="135" t="s">
        <v>68</v>
      </c>
      <c r="C77" s="134" t="s">
        <v>67</v>
      </c>
      <c r="D77" s="37" t="s">
        <v>66</v>
      </c>
      <c r="E77" s="133" t="s">
        <v>14</v>
      </c>
      <c r="F77" s="36">
        <v>6011500</v>
      </c>
      <c r="G77" s="35">
        <v>50000</v>
      </c>
      <c r="H77" s="64" t="s">
        <v>8</v>
      </c>
      <c r="I77" s="33" t="s">
        <v>13</v>
      </c>
    </row>
    <row r="78" spans="1:10" ht="18.75" x14ac:dyDescent="0.2">
      <c r="A78" s="57" t="s">
        <v>29</v>
      </c>
      <c r="B78" s="62" t="s">
        <v>65</v>
      </c>
      <c r="C78" s="62"/>
      <c r="D78" s="54" t="s">
        <v>64</v>
      </c>
      <c r="E78" s="53"/>
      <c r="F78" s="53"/>
      <c r="G78" s="61"/>
      <c r="H78" s="60"/>
      <c r="I78" s="59"/>
    </row>
    <row r="79" spans="1:10" ht="18.75" x14ac:dyDescent="0.2">
      <c r="A79" s="62"/>
      <c r="B79" s="132"/>
      <c r="C79" s="63"/>
      <c r="D79" s="54" t="s">
        <v>63</v>
      </c>
      <c r="E79" s="53"/>
      <c r="F79" s="53"/>
      <c r="G79" s="61"/>
      <c r="H79" s="60"/>
      <c r="I79" s="131"/>
    </row>
    <row r="80" spans="1:10" ht="18.75" x14ac:dyDescent="0.2">
      <c r="A80" s="62"/>
      <c r="B80" s="132"/>
      <c r="C80" s="63"/>
      <c r="D80" s="54" t="s">
        <v>62</v>
      </c>
      <c r="E80" s="53"/>
      <c r="F80" s="53"/>
      <c r="G80" s="61">
        <f>G81+G83+G85+G88+G90+G93+G96</f>
        <v>4215720</v>
      </c>
      <c r="H80" s="60" t="s">
        <v>8</v>
      </c>
      <c r="I80" s="131"/>
    </row>
    <row r="81" spans="1:10" ht="18.75" x14ac:dyDescent="0.2">
      <c r="A81" s="100" t="s">
        <v>35</v>
      </c>
      <c r="B81" s="99" t="s">
        <v>60</v>
      </c>
      <c r="C81" s="119"/>
      <c r="D81" s="114" t="s">
        <v>61</v>
      </c>
      <c r="E81" s="130" t="s">
        <v>14</v>
      </c>
      <c r="F81" s="129">
        <v>6011500</v>
      </c>
      <c r="G81" s="104">
        <f>SUM(G82:G82)</f>
        <v>1080720</v>
      </c>
      <c r="H81" s="113" t="s">
        <v>8</v>
      </c>
      <c r="I81" s="108"/>
    </row>
    <row r="82" spans="1:10" ht="18.75" x14ac:dyDescent="0.2">
      <c r="A82" s="100" t="s">
        <v>35</v>
      </c>
      <c r="B82" s="99" t="s">
        <v>60</v>
      </c>
      <c r="C82" s="119" t="s">
        <v>59</v>
      </c>
      <c r="D82" s="118" t="s">
        <v>58</v>
      </c>
      <c r="E82" s="128" t="s">
        <v>14</v>
      </c>
      <c r="F82" s="127">
        <v>6011500</v>
      </c>
      <c r="G82" s="117">
        <v>1080720</v>
      </c>
      <c r="H82" s="109" t="s">
        <v>8</v>
      </c>
      <c r="I82" s="108" t="s">
        <v>13</v>
      </c>
    </row>
    <row r="83" spans="1:10" ht="22.5" customHeight="1" x14ac:dyDescent="0.2">
      <c r="A83" s="100" t="s">
        <v>35</v>
      </c>
      <c r="B83" s="99" t="s">
        <v>56</v>
      </c>
      <c r="C83" s="119"/>
      <c r="D83" s="114" t="s">
        <v>57</v>
      </c>
      <c r="E83" s="130" t="s">
        <v>14</v>
      </c>
      <c r="F83" s="129">
        <v>6011500</v>
      </c>
      <c r="G83" s="104">
        <f>SUM(G84:G84)</f>
        <v>1215000</v>
      </c>
      <c r="H83" s="113" t="s">
        <v>8</v>
      </c>
      <c r="I83" s="108"/>
    </row>
    <row r="84" spans="1:10" ht="18.75" x14ac:dyDescent="0.2">
      <c r="A84" s="100" t="s">
        <v>35</v>
      </c>
      <c r="B84" s="99" t="s">
        <v>56</v>
      </c>
      <c r="C84" s="119" t="s">
        <v>55</v>
      </c>
      <c r="D84" s="118" t="s">
        <v>54</v>
      </c>
      <c r="E84" s="128" t="s">
        <v>14</v>
      </c>
      <c r="F84" s="127">
        <v>6011500</v>
      </c>
      <c r="G84" s="117">
        <v>1215000</v>
      </c>
      <c r="H84" s="109" t="s">
        <v>8</v>
      </c>
      <c r="I84" s="108" t="s">
        <v>13</v>
      </c>
    </row>
    <row r="85" spans="1:10" ht="18.75" x14ac:dyDescent="0.3">
      <c r="A85" s="100" t="s">
        <v>29</v>
      </c>
      <c r="B85" s="99" t="s">
        <v>50</v>
      </c>
      <c r="C85" s="126"/>
      <c r="D85" s="114" t="s">
        <v>53</v>
      </c>
      <c r="E85" s="125" t="s">
        <v>14</v>
      </c>
      <c r="F85" s="124">
        <v>6011500</v>
      </c>
      <c r="G85" s="104">
        <f>SUM(G86:G87)</f>
        <v>500000</v>
      </c>
      <c r="H85" s="113" t="s">
        <v>8</v>
      </c>
      <c r="I85" s="114"/>
      <c r="J85" s="101">
        <f>1980000-G85</f>
        <v>1480000</v>
      </c>
    </row>
    <row r="86" spans="1:10" ht="18.75" x14ac:dyDescent="0.2">
      <c r="A86" s="100" t="s">
        <v>29</v>
      </c>
      <c r="B86" s="99" t="s">
        <v>50</v>
      </c>
      <c r="C86" s="123" t="s">
        <v>52</v>
      </c>
      <c r="D86" s="122" t="s">
        <v>51</v>
      </c>
      <c r="E86" s="105" t="s">
        <v>14</v>
      </c>
      <c r="F86" s="105">
        <v>6011500</v>
      </c>
      <c r="G86" s="121">
        <v>300000</v>
      </c>
      <c r="H86" s="116" t="s">
        <v>8</v>
      </c>
      <c r="I86" s="120" t="s">
        <v>13</v>
      </c>
    </row>
    <row r="87" spans="1:10" ht="18.75" x14ac:dyDescent="0.2">
      <c r="A87" s="100" t="s">
        <v>29</v>
      </c>
      <c r="B87" s="99" t="s">
        <v>50</v>
      </c>
      <c r="C87" s="119" t="s">
        <v>49</v>
      </c>
      <c r="D87" s="118" t="s">
        <v>48</v>
      </c>
      <c r="E87" s="105" t="s">
        <v>14</v>
      </c>
      <c r="F87" s="105">
        <v>9611500</v>
      </c>
      <c r="G87" s="117">
        <v>200000</v>
      </c>
      <c r="H87" s="116" t="s">
        <v>8</v>
      </c>
      <c r="I87" s="108" t="s">
        <v>13</v>
      </c>
    </row>
    <row r="88" spans="1:10" ht="18.75" x14ac:dyDescent="0.2">
      <c r="A88" s="100" t="s">
        <v>29</v>
      </c>
      <c r="B88" s="99" t="s">
        <v>46</v>
      </c>
      <c r="C88" s="115"/>
      <c r="D88" s="114" t="s">
        <v>47</v>
      </c>
      <c r="E88" s="105" t="s">
        <v>14</v>
      </c>
      <c r="F88" s="105">
        <v>6011500</v>
      </c>
      <c r="G88" s="104">
        <f>SUM(G89:G89)</f>
        <v>300000</v>
      </c>
      <c r="H88" s="113" t="s">
        <v>8</v>
      </c>
      <c r="I88" s="112"/>
    </row>
    <row r="89" spans="1:10" ht="18.75" x14ac:dyDescent="0.2">
      <c r="A89" s="100" t="s">
        <v>29</v>
      </c>
      <c r="B89" s="99" t="s">
        <v>46</v>
      </c>
      <c r="C89" s="111" t="s">
        <v>45</v>
      </c>
      <c r="D89" s="66" t="s">
        <v>44</v>
      </c>
      <c r="E89" s="105" t="s">
        <v>14</v>
      </c>
      <c r="F89" s="105">
        <v>6011500</v>
      </c>
      <c r="G89" s="110">
        <v>300000</v>
      </c>
      <c r="H89" s="109" t="s">
        <v>8</v>
      </c>
      <c r="I89" s="108" t="s">
        <v>43</v>
      </c>
    </row>
    <row r="90" spans="1:10" ht="18.75" x14ac:dyDescent="0.2">
      <c r="A90" s="100" t="s">
        <v>29</v>
      </c>
      <c r="B90" s="99" t="s">
        <v>39</v>
      </c>
      <c r="C90" s="107"/>
      <c r="D90" s="106" t="s">
        <v>42</v>
      </c>
      <c r="E90" s="105" t="s">
        <v>14</v>
      </c>
      <c r="F90" s="105">
        <v>6011500</v>
      </c>
      <c r="G90" s="104">
        <f>SUM(G91:G92)</f>
        <v>170000</v>
      </c>
      <c r="H90" s="103" t="s">
        <v>8</v>
      </c>
      <c r="I90" s="102"/>
      <c r="J90" s="101">
        <f>4791300-G90</f>
        <v>4621300</v>
      </c>
    </row>
    <row r="91" spans="1:10" ht="18.75" x14ac:dyDescent="0.2">
      <c r="A91" s="100" t="s">
        <v>29</v>
      </c>
      <c r="B91" s="99" t="s">
        <v>39</v>
      </c>
      <c r="C91" s="38" t="s">
        <v>41</v>
      </c>
      <c r="D91" s="37" t="s">
        <v>40</v>
      </c>
      <c r="E91" s="36" t="s">
        <v>14</v>
      </c>
      <c r="F91" s="36">
        <v>6011500</v>
      </c>
      <c r="G91" s="35">
        <v>70000</v>
      </c>
      <c r="H91" s="34" t="s">
        <v>8</v>
      </c>
      <c r="I91" s="33" t="s">
        <v>13</v>
      </c>
    </row>
    <row r="92" spans="1:10" ht="18.75" x14ac:dyDescent="0.2">
      <c r="A92" s="100" t="s">
        <v>29</v>
      </c>
      <c r="B92" s="99" t="s">
        <v>39</v>
      </c>
      <c r="C92" s="38" t="s">
        <v>38</v>
      </c>
      <c r="D92" s="98" t="s">
        <v>37</v>
      </c>
      <c r="E92" s="36" t="s">
        <v>14</v>
      </c>
      <c r="F92" s="36">
        <v>6011500</v>
      </c>
      <c r="G92" s="97">
        <v>100000</v>
      </c>
      <c r="H92" s="34" t="s">
        <v>8</v>
      </c>
      <c r="I92" s="33" t="s">
        <v>13</v>
      </c>
    </row>
    <row r="93" spans="1:10" ht="37.5" x14ac:dyDescent="0.2">
      <c r="A93" s="69" t="s">
        <v>35</v>
      </c>
      <c r="B93" s="68" t="s">
        <v>34</v>
      </c>
      <c r="C93" s="96"/>
      <c r="D93" s="95" t="s">
        <v>36</v>
      </c>
      <c r="E93" s="94" t="s">
        <v>14</v>
      </c>
      <c r="F93" s="93">
        <v>6011500</v>
      </c>
      <c r="G93" s="71">
        <f>SUM(G94:G94)</f>
        <v>900000</v>
      </c>
      <c r="H93" s="92" t="s">
        <v>8</v>
      </c>
      <c r="I93" s="33"/>
    </row>
    <row r="94" spans="1:10" s="12" customFormat="1" ht="18.75" x14ac:dyDescent="0.2">
      <c r="A94" s="91" t="s">
        <v>35</v>
      </c>
      <c r="B94" s="90" t="s">
        <v>34</v>
      </c>
      <c r="C94" s="89" t="s">
        <v>33</v>
      </c>
      <c r="D94" s="88" t="s">
        <v>32</v>
      </c>
      <c r="E94" s="87" t="s">
        <v>14</v>
      </c>
      <c r="F94" s="86">
        <v>6011500</v>
      </c>
      <c r="G94" s="85">
        <v>900000</v>
      </c>
      <c r="H94" s="84" t="s">
        <v>8</v>
      </c>
      <c r="I94" s="83" t="s">
        <v>13</v>
      </c>
    </row>
    <row r="95" spans="1:10" ht="18.75" x14ac:dyDescent="0.2">
      <c r="A95" s="82"/>
      <c r="B95" s="81"/>
      <c r="C95" s="80"/>
      <c r="D95" s="79" t="s">
        <v>31</v>
      </c>
      <c r="E95" s="78"/>
      <c r="F95" s="77"/>
      <c r="G95" s="76"/>
      <c r="H95" s="75"/>
      <c r="I95" s="74"/>
    </row>
    <row r="96" spans="1:10" ht="37.5" x14ac:dyDescent="0.3">
      <c r="A96" s="69" t="s">
        <v>29</v>
      </c>
      <c r="B96" s="68" t="s">
        <v>28</v>
      </c>
      <c r="C96" s="73"/>
      <c r="D96" s="72" t="s">
        <v>30</v>
      </c>
      <c r="E96" s="36" t="s">
        <v>14</v>
      </c>
      <c r="F96" s="36">
        <v>6011500</v>
      </c>
      <c r="G96" s="71">
        <f>G97</f>
        <v>50000</v>
      </c>
      <c r="H96" s="70" t="s">
        <v>8</v>
      </c>
      <c r="I96" s="37"/>
    </row>
    <row r="97" spans="1:9" ht="18.75" x14ac:dyDescent="0.2">
      <c r="A97" s="69" t="s">
        <v>29</v>
      </c>
      <c r="B97" s="68" t="s">
        <v>28</v>
      </c>
      <c r="C97" s="67" t="s">
        <v>27</v>
      </c>
      <c r="D97" s="66" t="s">
        <v>26</v>
      </c>
      <c r="E97" s="36" t="s">
        <v>14</v>
      </c>
      <c r="F97" s="36">
        <v>6011500</v>
      </c>
      <c r="G97" s="65">
        <v>50000</v>
      </c>
      <c r="H97" s="64" t="s">
        <v>8</v>
      </c>
      <c r="I97" s="37" t="s">
        <v>13</v>
      </c>
    </row>
    <row r="98" spans="1:9" ht="18.75" x14ac:dyDescent="0.2">
      <c r="A98" s="57" t="s">
        <v>18</v>
      </c>
      <c r="B98" s="63" t="s">
        <v>25</v>
      </c>
      <c r="C98" s="62"/>
      <c r="D98" s="54" t="s">
        <v>24</v>
      </c>
      <c r="E98" s="53"/>
      <c r="F98" s="53"/>
      <c r="G98" s="61"/>
      <c r="H98" s="60"/>
      <c r="I98" s="59"/>
    </row>
    <row r="99" spans="1:9" ht="18.75" x14ac:dyDescent="0.2">
      <c r="A99" s="57"/>
      <c r="B99" s="56"/>
      <c r="C99" s="58"/>
      <c r="D99" s="54" t="s">
        <v>23</v>
      </c>
      <c r="E99" s="53"/>
      <c r="F99" s="52"/>
      <c r="G99" s="51"/>
      <c r="H99" s="50"/>
      <c r="I99" s="49"/>
    </row>
    <row r="100" spans="1:9" ht="18.75" x14ac:dyDescent="0.2">
      <c r="A100" s="57"/>
      <c r="B100" s="56"/>
      <c r="C100" s="55"/>
      <c r="D100" s="54" t="s">
        <v>22</v>
      </c>
      <c r="E100" s="53" t="s">
        <v>14</v>
      </c>
      <c r="F100" s="52">
        <v>6011500</v>
      </c>
      <c r="G100" s="51">
        <f>SUM(G102:G103)</f>
        <v>150000</v>
      </c>
      <c r="H100" s="50" t="s">
        <v>8</v>
      </c>
      <c r="I100" s="49"/>
    </row>
    <row r="101" spans="1:9" ht="18.75" x14ac:dyDescent="0.3">
      <c r="A101" s="48" t="s">
        <v>18</v>
      </c>
      <c r="B101" s="47" t="s">
        <v>17</v>
      </c>
      <c r="C101" s="46"/>
      <c r="D101" s="45" t="s">
        <v>21</v>
      </c>
      <c r="E101" s="44" t="s">
        <v>14</v>
      </c>
      <c r="F101" s="44">
        <v>6011500</v>
      </c>
      <c r="G101" s="43">
        <f>SUM(G102:G103)</f>
        <v>150000</v>
      </c>
      <c r="H101" s="42" t="s">
        <v>8</v>
      </c>
      <c r="I101" s="41"/>
    </row>
    <row r="102" spans="1:9" ht="18.75" x14ac:dyDescent="0.2">
      <c r="A102" s="40" t="s">
        <v>18</v>
      </c>
      <c r="B102" s="39" t="s">
        <v>17</v>
      </c>
      <c r="C102" s="38" t="s">
        <v>20</v>
      </c>
      <c r="D102" s="37" t="s">
        <v>19</v>
      </c>
      <c r="E102" s="36" t="s">
        <v>14</v>
      </c>
      <c r="F102" s="36">
        <v>6011500</v>
      </c>
      <c r="G102" s="35">
        <v>100000</v>
      </c>
      <c r="H102" s="34" t="s">
        <v>8</v>
      </c>
      <c r="I102" s="33" t="s">
        <v>13</v>
      </c>
    </row>
    <row r="103" spans="1:9" ht="18.75" x14ac:dyDescent="0.2">
      <c r="A103" s="32" t="s">
        <v>18</v>
      </c>
      <c r="B103" s="31" t="s">
        <v>17</v>
      </c>
      <c r="C103" s="30" t="s">
        <v>16</v>
      </c>
      <c r="D103" s="29" t="s">
        <v>15</v>
      </c>
      <c r="E103" s="28" t="s">
        <v>14</v>
      </c>
      <c r="F103" s="28">
        <v>6011500</v>
      </c>
      <c r="G103" s="27">
        <v>50000</v>
      </c>
      <c r="H103" s="26" t="s">
        <v>8</v>
      </c>
      <c r="I103" s="25" t="s">
        <v>13</v>
      </c>
    </row>
    <row r="104" spans="1:9" ht="18.75" x14ac:dyDescent="0.2">
      <c r="A104" s="245" t="s">
        <v>12</v>
      </c>
      <c r="B104" s="245"/>
      <c r="C104" s="245"/>
      <c r="D104" s="6"/>
      <c r="E104" s="24"/>
      <c r="F104" s="24"/>
      <c r="G104" s="23"/>
      <c r="H104" s="22"/>
      <c r="I104" s="21"/>
    </row>
    <row r="105" spans="1:9" ht="21" x14ac:dyDescent="0.2">
      <c r="A105" s="11">
        <v>6011110</v>
      </c>
      <c r="B105" s="246" t="s">
        <v>11</v>
      </c>
      <c r="C105" s="246"/>
      <c r="D105" s="19" t="s">
        <v>10</v>
      </c>
      <c r="E105" s="247" t="s">
        <v>9</v>
      </c>
      <c r="F105" s="247"/>
      <c r="G105" s="248">
        <f>G9+G80+G100</f>
        <v>8047720</v>
      </c>
      <c r="H105" s="248"/>
      <c r="I105" s="20" t="s">
        <v>8</v>
      </c>
    </row>
    <row r="106" spans="1:9" ht="18.75" x14ac:dyDescent="0.2">
      <c r="A106" s="11">
        <v>6011120</v>
      </c>
      <c r="B106" s="10" t="s">
        <v>7</v>
      </c>
      <c r="C106" s="19"/>
      <c r="D106" s="19" t="s">
        <v>6</v>
      </c>
      <c r="E106" s="9"/>
      <c r="F106" s="9"/>
      <c r="G106" s="8"/>
      <c r="H106" s="7"/>
      <c r="I106" s="6"/>
    </row>
    <row r="107" spans="1:9" ht="18.75" x14ac:dyDescent="0.2">
      <c r="A107" s="11">
        <v>6011130</v>
      </c>
      <c r="B107" s="10" t="s">
        <v>5</v>
      </c>
      <c r="C107" s="19"/>
      <c r="D107" s="19" t="s">
        <v>4</v>
      </c>
      <c r="E107" s="9"/>
      <c r="F107" s="9"/>
      <c r="G107" s="8"/>
      <c r="H107" s="7"/>
      <c r="I107" s="6"/>
    </row>
    <row r="108" spans="1:9" s="12" customFormat="1" ht="18.75" x14ac:dyDescent="0.2">
      <c r="A108" s="18">
        <v>6011140</v>
      </c>
      <c r="B108" s="249" t="s">
        <v>3</v>
      </c>
      <c r="C108" s="249"/>
      <c r="D108" s="17" t="s">
        <v>2</v>
      </c>
      <c r="E108" s="16"/>
      <c r="F108" s="16"/>
      <c r="G108" s="15"/>
      <c r="H108" s="14"/>
      <c r="I108" s="13"/>
    </row>
    <row r="109" spans="1:9" ht="18.75" x14ac:dyDescent="0.2">
      <c r="A109" s="11">
        <v>6011150</v>
      </c>
      <c r="B109" s="246" t="s">
        <v>1</v>
      </c>
      <c r="C109" s="246"/>
      <c r="D109" s="10" t="s">
        <v>0</v>
      </c>
      <c r="E109" s="9"/>
      <c r="F109" s="9"/>
      <c r="G109" s="8"/>
      <c r="H109" s="7"/>
      <c r="I109" s="6"/>
    </row>
    <row r="110" spans="1:9" ht="18.75" x14ac:dyDescent="0.3">
      <c r="G110" s="5">
        <v>563659700</v>
      </c>
    </row>
    <row r="111" spans="1:9" ht="18.75" x14ac:dyDescent="0.3">
      <c r="G111" s="4">
        <f>G110-G105</f>
        <v>555611980</v>
      </c>
    </row>
  </sheetData>
  <mergeCells count="15">
    <mergeCell ref="B109:C109"/>
    <mergeCell ref="A104:C104"/>
    <mergeCell ref="B105:C105"/>
    <mergeCell ref="E105:F105"/>
    <mergeCell ref="G105:H105"/>
    <mergeCell ref="B108:C108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headerFooter>
    <oddHeader xml:space="preserve">&amp;R&amp;"TH SarabunPSK,ตัวหนา"&amp;16เอกสารหมายเลข 2  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3" manualBreakCount="3">
    <brk id="37" max="8" man="1"/>
    <brk id="77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ครุศาสตร์</vt:lpstr>
      <vt:lpstr>ครุศาสตร์!Print_Area</vt:lpstr>
      <vt:lpstr>ครุศาสตร์!Print_Titles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2016-12-09T09:18:45Z</dcterms:created>
  <dcterms:modified xsi:type="dcterms:W3CDTF">2016-12-09T09:22:07Z</dcterms:modified>
</cp:coreProperties>
</file>