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YAN\Documents\"/>
    </mc:Choice>
  </mc:AlternateContent>
  <bookViews>
    <workbookView xWindow="0" yWindow="0" windowWidth="23715" windowHeight="8610"/>
  </bookViews>
  <sheets>
    <sheet name="การจัดการ" sheetId="1" r:id="rId1"/>
  </sheets>
  <definedNames>
    <definedName name="_xlnm.Print_Area" localSheetId="0">การจัดการ!$A$1:$I$64</definedName>
    <definedName name="_xlnm.Print_Titles" localSheetId="0">การจัดการ!$4:$6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4" i="1"/>
  <c r="G13" i="1" s="1"/>
  <c r="G19" i="1"/>
  <c r="G26" i="1"/>
  <c r="G30" i="1"/>
  <c r="G18" i="1" s="1"/>
  <c r="J18" i="1" s="1"/>
  <c r="G35" i="1"/>
  <c r="J35" i="1"/>
  <c r="G47" i="1"/>
  <c r="G53" i="1"/>
  <c r="G52" i="1" s="1"/>
  <c r="G34" i="1" l="1"/>
  <c r="J30" i="1"/>
  <c r="G7" i="1"/>
  <c r="G58" i="1"/>
</calcChain>
</file>

<file path=xl/sharedStrings.xml><?xml version="1.0" encoding="utf-8"?>
<sst xmlns="http://schemas.openxmlformats.org/spreadsheetml/2006/main" count="275" uniqueCount="122">
  <si>
    <t xml:space="preserve">                                                                                                6011500  รายจ่ายอื่น</t>
  </si>
  <si>
    <t>ค่าตอบแทนพนักงานราชการ</t>
  </si>
  <si>
    <t>6011240    ค่าสาธารณุปโภค                                                      6011420 เงินอุดหนุนเฉพาะกิจ</t>
  </si>
  <si>
    <t>ค่าจ้างลูกจ้างสัญญาจ้าง</t>
  </si>
  <si>
    <t>6011230    ค่าวัสดุ                                                                  6011410 เงินอุดหนุนทั่วไป</t>
  </si>
  <si>
    <t>ค่าจ้างชั่วคราว</t>
  </si>
  <si>
    <t>6011220   ค่าใช้สอย                                                                6011320 ที่ดิน สิ่งก่อสร้าง</t>
  </si>
  <si>
    <t>ค่าจ้างประจำ</t>
  </si>
  <si>
    <t>บาท</t>
  </si>
  <si>
    <t>รวมงบประมาณทั้งสิ้น</t>
  </si>
  <si>
    <t>6011210   ค่าตอบแทน                                                             6011310  ครุภัณฑ์</t>
  </si>
  <si>
    <t>เงินเดือน</t>
  </si>
  <si>
    <t>หมายเหตุ  ** แหล่งของเงินจะแบ่งตามงบประมาณรายจ่าย ดังนี้</t>
  </si>
  <si>
    <t>คณะวิทยาการจัดการ</t>
  </si>
  <si>
    <t>งบรายจ่ายอื่น</t>
  </si>
  <si>
    <t>3. โครงการเศรษฐศาสตร์ธุรกิจกับศิลปวัฒนธรรม</t>
  </si>
  <si>
    <t>60A66114ควจ04W01</t>
  </si>
  <si>
    <t>2015531004700002</t>
  </si>
  <si>
    <t>201554700L4501</t>
  </si>
  <si>
    <t>2. โครงการสัมมนาวัฒนธรรมท้องถิ่นของจังหวัดสกลนคร</t>
  </si>
  <si>
    <t> 60A66114ควจ14W01</t>
  </si>
  <si>
    <t>1. โครงการพัฒนาสื่อเพื่อส่งเสริมการทำนุบำรุงศิลปวัฒนธรรม</t>
  </si>
  <si>
    <t>  60A66114ควจ01W01</t>
  </si>
  <si>
    <t>ค่าใช้จ่ายในการสืบสานศิลปวัฒนธรรม</t>
  </si>
  <si>
    <t>ผลผลิต : ผลงานทำนุบำรุงศิลป วัฒนธรรม (2015531004)</t>
  </si>
  <si>
    <t>กิจกรรมหลัก : สืบสานและอนุรักษ์ศิลปวัฒนธรรม (201554700L4501)</t>
  </si>
  <si>
    <t>แผนงาน : พื้นฐานด้านการแก้ไขปัญหาความยากจน ลดความเหลื่อมล้ำ</t>
  </si>
  <si>
    <t>2015531004</t>
  </si>
  <si>
    <t>โครงการสร้างจิตสำนึกด้านการอนุรักษ์พันธุกรรมพืช ครามสกลนคร</t>
  </si>
  <si>
    <t>60A55311ควจ02W02</t>
  </si>
  <si>
    <t>2015526003700012</t>
  </si>
  <si>
    <t>201554700L4497</t>
  </si>
  <si>
    <t>โครงการอนุรักษ์ สืบสานการใช้ครามวิถีคนสกลนคร (การออกแบบลายผ้าคราม)</t>
  </si>
  <si>
    <t>60A55311ควจ02W01</t>
  </si>
  <si>
    <t>ค่าใช้จ่ายโครงการอนุรักษ์พันธุกรรมพืชอันเนื่องมาจากพระราชดำริ โครงการเฉลิมพระเกียรติสมเด็จพระเทพรัตนราชสุดาฯสยามบรมราชกุมารีในโอกาสฉลองพระชนมายุ 5 รอบ 2 เมษายน  2558</t>
  </si>
  <si>
    <t>10. โครงการแข่งขันทักษะวิชาการ คณะวิทยาการจัดการ</t>
  </si>
  <si>
    <t> 60A55311ควจ06W02</t>
  </si>
  <si>
    <t>2015526003700010</t>
  </si>
  <si>
    <t>9. โครงการบริการวิชาการและบูรณาการการวิจัย (SME)</t>
  </si>
  <si>
    <t>60A55311ควจ01W04</t>
  </si>
  <si>
    <t>8. โครงการเตรียมความพร้อมสำหรับนักศึกษาและศิษย์เก่าคณะวิทยาการจัดการ เพื่อเข้าสู่ตลาดแรงงาน</t>
  </si>
  <si>
    <t>60A55311ควจ01W03</t>
  </si>
  <si>
    <t>7. โครงการเผยแพร่ความรู้ความเข้าใจหลักประชาธิปไตยในโรงเรียนให้แก่นักเรียนโรงเรียนบ้านธาตุนาเวงวิทยา</t>
  </si>
  <si>
    <t> 60A55311ควจ01W02 </t>
  </si>
  <si>
    <t xml:space="preserve">    บ้านนางอย</t>
  </si>
  <si>
    <t xml:space="preserve">6. โครงการพัฒนาผลิตภัณฑ์สบู่มะเขือเทศเพื่อการค้าให้แก่วิสาหกิจชุมชนผู้ปลูกและแปรรูปมะเขือเทศ </t>
  </si>
  <si>
    <t> 60A55311ควจ01W01</t>
  </si>
  <si>
    <t>5. โครงการ 1 หลักสูตร 1 ชุมชน (หลักสูตรบัญชีบัณฑิต)</t>
  </si>
  <si>
    <t>  60A55311ควจ06W01</t>
  </si>
  <si>
    <t>4. โครงการ 1 หลักสูตร1ชุมชน (หลักสูตรบริหารธุรกิจบัณฑิต สาขาวิชาคอมพิวเตอร์ธุรกิจ)</t>
  </si>
  <si>
    <t>60A55311ควจ15W01</t>
  </si>
  <si>
    <t>3. โครงการ 1 หลักสูตร 1 ชุมชน (หลักสูตรบริหารธุรกิจบัณฑิต)</t>
  </si>
  <si>
    <t>60A55311ควจ07W01</t>
  </si>
  <si>
    <t>2. โครงการบริการวิชาการเพื่อพัฒนาชุมชนและท้องถิ่น หลักสูตรนิเทศศาสตรบัณฑิต</t>
  </si>
  <si>
    <t>60A55311ควจ18W01</t>
  </si>
  <si>
    <t>1. โครงการบริการวิชาการเพื่อพัฒนาชุมชนและท้องถิ่น หลักสูตรเศรษฐศาสตรบัณฑิต</t>
  </si>
  <si>
    <t>60A55311ควจ04W01 </t>
  </si>
  <si>
    <t>ค่าใช้จ่ายสำหรับโครงการบริการวิชาการ</t>
  </si>
  <si>
    <t>ผลผลิต : ผลงานการให้บริการวิชาการ  (2015526003)</t>
  </si>
  <si>
    <t>กิจกรรมหลัก : เผยแพร่ความรู้และบริการวิชาการ  (201554700L4497)</t>
  </si>
  <si>
    <t>แผนงาน : พื้นฐานด้านการพัฒนาและเสริมสร้างศักยภาพคน</t>
  </si>
  <si>
    <t>2015526003</t>
  </si>
  <si>
    <t xml:space="preserve"> โครงการซื้อหนังสือเข้าห้องสมุดคณะวิทยาการจัดการ</t>
  </si>
  <si>
    <t>60A55210ควจ01W01</t>
  </si>
  <si>
    <t>2015526002700003</t>
  </si>
  <si>
    <t>201554700L4493</t>
  </si>
  <si>
    <t>ค่าใช้จ่ายในการพัฒนาศูนย์วิทยบริการ</t>
  </si>
  <si>
    <t xml:space="preserve">    อำเภอเมืองสกลนคร จังหวัดสกลนคร</t>
  </si>
  <si>
    <t xml:space="preserve">1. ชุดครุภัณฑ์ปฏิบัติการการเรียนการสอนสาขาวิชาการตลาดและโลจิสติกส์ตำบลธาตุเชิงชุม </t>
  </si>
  <si>
    <t>งบลงทุน</t>
  </si>
  <si>
    <t>โครงการชุดครุภัณฑ์ปฏบัติการการเรียนการสอน สาขาวิชาการตลาดและโลจิสติกส์</t>
  </si>
  <si>
    <t>60A55209ควจ01W06</t>
  </si>
  <si>
    <t>2015526002110001</t>
  </si>
  <si>
    <t>ครุภัณฑ์ที่มีราคาต่อหน่วยต่ำกว่า 1 ล้านบาท</t>
  </si>
  <si>
    <t>2015526002110000</t>
  </si>
  <si>
    <t>6011210-6011230</t>
  </si>
  <si>
    <t>งบดำเนินงาน</t>
  </si>
  <si>
    <t>6. โครงการเพิ่มทักษะการประกันคุณภาพด้วยเครื่องมือ PDCA</t>
  </si>
  <si>
    <t>60A55209ควจ01W05</t>
  </si>
  <si>
    <t>2015526002000000</t>
  </si>
  <si>
    <t>5. โครงการการอบรมเชิงปฏิบัติการจัดทำแผนบริหารความเสี่ยงและการจัดการความรู้ คณะวิทยาการจัดการ</t>
  </si>
  <si>
    <t>60A55209ควจ01W04</t>
  </si>
  <si>
    <t>4. โครงการแนะแนวการศึกษาต่อคณะวิทยาการจัดการ</t>
  </si>
  <si>
    <t> 60A55209ควจ02W01</t>
  </si>
  <si>
    <t>3. โครงการจัดซื้อวัสดุตีพิมพ์เข้าห้องสมุดคณะวิทยาการจัดการ</t>
  </si>
  <si>
    <t>60A55209ควจ01W03</t>
  </si>
  <si>
    <t>2. โครงการฝึกประสบการณ์วิชาชีพคณะวิทยาการจัดการ</t>
  </si>
  <si>
    <t>60A55209ควจ01W02</t>
  </si>
  <si>
    <t>1. โครงการบริหารสำนักงานคณะวิทยาการจัดการ</t>
  </si>
  <si>
    <t> 60A55209ควจ01W01</t>
  </si>
  <si>
    <t>รายการงบประจำ</t>
  </si>
  <si>
    <t>ผลผลิต : ผู้สำเร็จการศึกษาด้านสังคมศาสตร์  (2015526002)</t>
  </si>
  <si>
    <t>กิจกรรมหลัก : จัดการเรียนการสอนด้านสังคมศาสตร์  (201554700L4493)</t>
  </si>
  <si>
    <t>2015526002</t>
  </si>
  <si>
    <t xml:space="preserve">  โครงการพัฒนางานประกันคุณภาพคณะวิทยาการจัดการ</t>
  </si>
  <si>
    <t>60A55108ควจ01W01</t>
  </si>
  <si>
    <t>2015526001700004</t>
  </si>
  <si>
    <t>201554700L4492</t>
  </si>
  <si>
    <t xml:space="preserve"> </t>
  </si>
  <si>
    <t>ค่าใช้จ่ายในการประกันคุณภาพการศึกษา</t>
  </si>
  <si>
    <t>ผลผลิต : ผู้สำเร็จการศึกษาด้านวิทยาศาสตร์และเทคโนโลยี  (2015526001)</t>
  </si>
  <si>
    <t>กิจกรรมหลัก : จัดการเรียนการสอนด้านวิทยาศาสตร์และเทคโนโลยี  (201554700L4492)</t>
  </si>
  <si>
    <t>แผนงาน  : พื้นฐานด้านการพัฒนาและเสริมสร้างศักยภาพคน</t>
  </si>
  <si>
    <t>2015526001</t>
  </si>
  <si>
    <t xml:space="preserve">  โครงการพัฒนาเศรษฐกิจดิจิทัล</t>
  </si>
  <si>
    <t>60A22102ควจ15W01</t>
  </si>
  <si>
    <t>2015516014700001</t>
  </si>
  <si>
    <t>201554700L4487</t>
  </si>
  <si>
    <t>โครงการพัฒนาเศรษฐกิจดิจิทัล  (2015516014)</t>
  </si>
  <si>
    <t>กิจกรรมหลัก : โครงการการพัฒนาเศรษฐกิจดิจิทัล  (201554700L4487)</t>
  </si>
  <si>
    <t>แผนงาน : บูรณาการพัฒนาเศรษฐกิจดิจิทัล</t>
  </si>
  <si>
    <t>2015516014</t>
  </si>
  <si>
    <t>แหล่ง งปม.</t>
  </si>
  <si>
    <t>หน่วยงาน</t>
  </si>
  <si>
    <t>จำนวนเงิน</t>
  </si>
  <si>
    <t>ประเทภ
งบรายจ่าย</t>
  </si>
  <si>
    <t>คำอธิบายรายการ / โครงการ</t>
  </si>
  <si>
    <t>รหัสโครงการ
ระบบบริหาร
งบประมาณ</t>
  </si>
  <si>
    <t>รหัสงบประมาณ
ปี 2560</t>
  </si>
  <si>
    <t>รหัสกิจกรรมหลักของ
ปีงบประมาณ 2560
14 หลัก</t>
  </si>
  <si>
    <t>[ รหัสหน่วยงาน : A155 ] [ ศูนย์ต้นทุน : 2015500000 ] [ หน่วยเบิกจ่าย : 2015500000 ] [ หน่วยจัดซื้อ : S75 ]</t>
  </si>
  <si>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2560 มหาวิทยาลัยราชภัฏสกลนคร (ข้อมูล ณ 9 ธันวาคม 2559)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</si>
</sst>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_-* #,##0.00_-;\-* #,##0.00_-;_-* &quot;-&quot;??_-;_-@_-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 val="doubleAccounting"/>
      <sz val="14"/>
      <name val="TH SarabunPSK"/>
      <family val="2"/>
    </font>
    <font>
      <sz val="14"/>
      <color theme="1"/>
      <name val="TH SarabunPSK"/>
      <family val="2"/>
    </font>
    <font>
      <sz val="10"/>
      <color indexed="8"/>
      <name val="Tahoma"/>
      <family val="2"/>
    </font>
    <font>
      <b/>
      <sz val="14"/>
      <color indexed="8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b/>
      <u/>
      <sz val="14"/>
      <name val="TH SarabunPSK"/>
      <family val="2"/>
    </font>
    <font>
      <sz val="14"/>
      <color rgb="FF000000"/>
      <name val="TH SarabunPSK"/>
      <family val="2"/>
    </font>
    <font>
      <sz val="14"/>
      <color indexed="8"/>
      <name val="TH SarabunPSK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165" fontId="2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164" fontId="4" fillId="0" borderId="0" xfId="0" applyNumberFormat="1" applyFont="1" applyFill="1"/>
    <xf numFmtId="164" fontId="4" fillId="0" borderId="0" xfId="1" applyNumberFormat="1" applyFont="1" applyFill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 indent="1"/>
    </xf>
    <xf numFmtId="0" fontId="5" fillId="0" borderId="0" xfId="0" applyFont="1" applyBorder="1" applyAlignment="1">
      <alignment vertical="top" wrapText="1"/>
    </xf>
    <xf numFmtId="0" fontId="4" fillId="0" borderId="0" xfId="3" applyFont="1" applyBorder="1" applyAlignment="1">
      <alignment vertical="top" wrapText="1"/>
    </xf>
    <xf numFmtId="0" fontId="4" fillId="0" borderId="0" xfId="3" applyFont="1" applyFill="1" applyBorder="1" applyAlignment="1">
      <alignment horizontal="right" vertical="top" wrapText="1"/>
    </xf>
    <xf numFmtId="164" fontId="7" fillId="0" borderId="0" xfId="1" applyNumberFormat="1" applyFont="1" applyFill="1" applyBorder="1" applyAlignment="1">
      <alignment horizontal="right" vertical="top" wrapText="1"/>
    </xf>
    <xf numFmtId="0" fontId="4" fillId="0" borderId="0" xfId="3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right" vertical="top" wrapText="1"/>
    </xf>
    <xf numFmtId="3" fontId="7" fillId="0" borderId="2" xfId="0" applyNumberFormat="1" applyFont="1" applyBorder="1" applyAlignment="1">
      <alignment wrapText="1"/>
    </xf>
    <xf numFmtId="0" fontId="7" fillId="0" borderId="3" xfId="3" applyFont="1" applyFill="1" applyBorder="1" applyAlignment="1">
      <alignment horizontal="center" vertical="top" wrapText="1"/>
    </xf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horizontal="center" vertical="top" wrapText="1"/>
    </xf>
    <xf numFmtId="49" fontId="9" fillId="0" borderId="5" xfId="4" applyNumberFormat="1" applyFont="1" applyFill="1" applyBorder="1" applyAlignment="1">
      <alignment horizontal="center" vertical="top" wrapText="1"/>
    </xf>
    <xf numFmtId="0" fontId="10" fillId="0" borderId="6" xfId="5" applyFont="1" applyFill="1" applyBorder="1" applyAlignment="1" applyProtection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right" vertical="top" wrapText="1"/>
    </xf>
    <xf numFmtId="3" fontId="7" fillId="0" borderId="8" xfId="0" applyNumberFormat="1" applyFont="1" applyBorder="1" applyAlignment="1">
      <alignment wrapText="1"/>
    </xf>
    <xf numFmtId="0" fontId="7" fillId="0" borderId="9" xfId="3" applyFont="1" applyFill="1" applyBorder="1" applyAlignment="1">
      <alignment horizontal="center" vertical="top" wrapText="1"/>
    </xf>
    <xf numFmtId="0" fontId="7" fillId="0" borderId="10" xfId="0" applyFont="1" applyBorder="1" applyAlignment="1">
      <alignment wrapText="1"/>
    </xf>
    <xf numFmtId="0" fontId="7" fillId="0" borderId="9" xfId="0" applyFont="1" applyBorder="1" applyAlignment="1">
      <alignment horizontal="center" vertical="top" wrapText="1"/>
    </xf>
    <xf numFmtId="49" fontId="9" fillId="0" borderId="11" xfId="4" applyNumberFormat="1" applyFont="1" applyFill="1" applyBorder="1" applyAlignment="1">
      <alignment horizontal="center" vertical="top" wrapText="1"/>
    </xf>
    <xf numFmtId="0" fontId="10" fillId="0" borderId="12" xfId="5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right" vertical="top" wrapText="1"/>
    </xf>
    <xf numFmtId="3" fontId="5" fillId="0" borderId="15" xfId="2" applyNumberFormat="1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horizontal="center" vertical="top" wrapText="1"/>
    </xf>
    <xf numFmtId="0" fontId="9" fillId="0" borderId="16" xfId="4" applyFont="1" applyFill="1" applyBorder="1" applyAlignment="1">
      <alignment horizontal="left" wrapText="1"/>
    </xf>
    <xf numFmtId="49" fontId="5" fillId="0" borderId="17" xfId="0" applyNumberFormat="1" applyFont="1" applyBorder="1" applyAlignment="1">
      <alignment horizontal="center" vertical="top" wrapText="1"/>
    </xf>
    <xf numFmtId="49" fontId="9" fillId="0" borderId="18" xfId="4" applyNumberFormat="1" applyFont="1" applyFill="1" applyBorder="1" applyAlignment="1">
      <alignment horizontal="center" vertical="top" wrapText="1"/>
    </xf>
    <xf numFmtId="0" fontId="10" fillId="0" borderId="13" xfId="5" applyFont="1" applyFill="1" applyBorder="1" applyAlignment="1" applyProtection="1">
      <alignment horizontal="center" vertical="top" wrapText="1"/>
    </xf>
    <xf numFmtId="0" fontId="4" fillId="2" borderId="19" xfId="3" applyFont="1" applyFill="1" applyBorder="1" applyAlignment="1">
      <alignment vertical="top" wrapText="1"/>
    </xf>
    <xf numFmtId="0" fontId="5" fillId="2" borderId="19" xfId="3" applyFont="1" applyFill="1" applyBorder="1" applyAlignment="1">
      <alignment horizontal="right" vertical="top" wrapText="1"/>
    </xf>
    <xf numFmtId="3" fontId="5" fillId="2" borderId="20" xfId="6" applyNumberFormat="1" applyFont="1" applyFill="1" applyBorder="1" applyAlignment="1">
      <alignment horizontal="right" vertical="top"/>
    </xf>
    <xf numFmtId="0" fontId="4" fillId="2" borderId="21" xfId="3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vertical="top" wrapText="1"/>
    </xf>
    <xf numFmtId="0" fontId="7" fillId="2" borderId="20" xfId="0" applyFont="1" applyFill="1" applyBorder="1" applyAlignment="1">
      <alignment horizontal="center" vertical="top" wrapText="1"/>
    </xf>
    <xf numFmtId="49" fontId="9" fillId="2" borderId="22" xfId="4" applyNumberFormat="1" applyFont="1" applyFill="1" applyBorder="1" applyAlignment="1">
      <alignment horizontal="center" vertical="top" wrapText="1"/>
    </xf>
    <xf numFmtId="0" fontId="10" fillId="2" borderId="21" xfId="5" applyFont="1" applyFill="1" applyBorder="1" applyAlignment="1" applyProtection="1">
      <alignment horizontal="center" vertical="top" wrapText="1"/>
    </xf>
    <xf numFmtId="0" fontId="4" fillId="2" borderId="19" xfId="3" applyFont="1" applyFill="1" applyBorder="1" applyAlignment="1">
      <alignment horizontal="right" vertical="top" wrapText="1"/>
    </xf>
    <xf numFmtId="3" fontId="4" fillId="2" borderId="20" xfId="6" applyNumberFormat="1" applyFont="1" applyFill="1" applyBorder="1" applyAlignment="1">
      <alignment horizontal="right" vertical="top"/>
    </xf>
    <xf numFmtId="49" fontId="5" fillId="2" borderId="19" xfId="0" applyNumberFormat="1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vertical="top" wrapText="1"/>
    </xf>
    <xf numFmtId="0" fontId="7" fillId="0" borderId="23" xfId="3" applyFont="1" applyFill="1" applyBorder="1" applyAlignment="1">
      <alignment horizontal="right" vertical="top" wrapText="1"/>
    </xf>
    <xf numFmtId="165" fontId="7" fillId="0" borderId="24" xfId="1" applyFont="1" applyBorder="1" applyAlignment="1">
      <alignment horizontal="right" vertical="top" wrapText="1"/>
    </xf>
    <xf numFmtId="0" fontId="7" fillId="0" borderId="24" xfId="3" applyFont="1" applyFill="1" applyBorder="1" applyAlignment="1">
      <alignment horizontal="center" vertical="top" wrapText="1"/>
    </xf>
    <xf numFmtId="0" fontId="7" fillId="0" borderId="25" xfId="0" applyFont="1" applyBorder="1" applyAlignment="1">
      <alignment vertical="top" wrapText="1"/>
    </xf>
    <xf numFmtId="0" fontId="7" fillId="0" borderId="25" xfId="0" applyFont="1" applyBorder="1" applyAlignment="1">
      <alignment horizontal="center" vertical="top" wrapText="1"/>
    </xf>
    <xf numFmtId="49" fontId="5" fillId="0" borderId="9" xfId="4" applyNumberFormat="1" applyFont="1" applyFill="1" applyBorder="1" applyAlignment="1">
      <alignment horizontal="center" vertical="top" wrapText="1"/>
    </xf>
    <xf numFmtId="0" fontId="5" fillId="0" borderId="9" xfId="5" applyFont="1" applyFill="1" applyBorder="1" applyAlignment="1" applyProtection="1">
      <alignment horizontal="center" vertical="top" wrapText="1"/>
    </xf>
    <xf numFmtId="0" fontId="7" fillId="0" borderId="26" xfId="0" applyFont="1" applyFill="1" applyBorder="1" applyAlignment="1">
      <alignment vertical="top" wrapText="1"/>
    </xf>
    <xf numFmtId="0" fontId="7" fillId="0" borderId="26" xfId="3" applyFont="1" applyFill="1" applyBorder="1" applyAlignment="1">
      <alignment horizontal="right" vertical="top" wrapText="1"/>
    </xf>
    <xf numFmtId="165" fontId="7" fillId="0" borderId="27" xfId="1" applyFont="1" applyBorder="1" applyAlignment="1">
      <alignment horizontal="right" vertical="top" wrapText="1"/>
    </xf>
    <xf numFmtId="0" fontId="7" fillId="0" borderId="27" xfId="3" applyFont="1" applyFill="1" applyBorder="1" applyAlignment="1">
      <alignment horizontal="center" vertical="top" wrapText="1"/>
    </xf>
    <xf numFmtId="0" fontId="7" fillId="0" borderId="12" xfId="3" applyFont="1" applyFill="1" applyBorder="1" applyAlignment="1">
      <alignment horizontal="center" vertical="top" wrapText="1"/>
    </xf>
    <xf numFmtId="0" fontId="7" fillId="0" borderId="28" xfId="0" applyFont="1" applyBorder="1" applyAlignment="1">
      <alignment vertical="top" wrapText="1"/>
    </xf>
    <xf numFmtId="0" fontId="7" fillId="0" borderId="28" xfId="0" applyFont="1" applyBorder="1" applyAlignment="1">
      <alignment horizontal="center" vertical="top" wrapText="1"/>
    </xf>
    <xf numFmtId="49" fontId="5" fillId="0" borderId="12" xfId="4" applyNumberFormat="1" applyFont="1" applyFill="1" applyBorder="1" applyAlignment="1">
      <alignment horizontal="center" vertical="top" wrapText="1"/>
    </xf>
    <xf numFmtId="0" fontId="5" fillId="0" borderId="12" xfId="5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11" fillId="0" borderId="7" xfId="3" applyFont="1" applyFill="1" applyBorder="1" applyAlignment="1">
      <alignment horizontal="right" vertical="top" wrapText="1"/>
    </xf>
    <xf numFmtId="3" fontId="11" fillId="0" borderId="24" xfId="2" applyNumberFormat="1" applyFont="1" applyFill="1" applyBorder="1" applyAlignment="1">
      <alignment horizontal="right" vertical="top" wrapText="1"/>
    </xf>
    <xf numFmtId="0" fontId="11" fillId="0" borderId="9" xfId="3" applyFont="1" applyFill="1" applyBorder="1" applyAlignment="1">
      <alignment horizontal="center" vertical="top" wrapText="1"/>
    </xf>
    <xf numFmtId="0" fontId="11" fillId="0" borderId="9" xfId="4" applyFont="1" applyFill="1" applyBorder="1" applyAlignment="1">
      <alignment vertical="top" wrapText="1"/>
    </xf>
    <xf numFmtId="0" fontId="7" fillId="0" borderId="24" xfId="4" applyFont="1" applyFill="1" applyBorder="1" applyAlignment="1">
      <alignment horizontal="center" wrapText="1"/>
    </xf>
    <xf numFmtId="0" fontId="7" fillId="0" borderId="7" xfId="3" applyFont="1" applyFill="1" applyBorder="1" applyAlignment="1">
      <alignment horizontal="right" vertical="top" wrapText="1"/>
    </xf>
    <xf numFmtId="0" fontId="0" fillId="0" borderId="0" xfId="0" applyAlignment="1"/>
    <xf numFmtId="0" fontId="7" fillId="0" borderId="7" xfId="0" applyFont="1" applyFill="1" applyBorder="1" applyAlignment="1">
      <alignment vertical="top"/>
    </xf>
    <xf numFmtId="0" fontId="7" fillId="0" borderId="7" xfId="3" applyFont="1" applyFill="1" applyBorder="1" applyAlignment="1">
      <alignment horizontal="right" vertical="top"/>
    </xf>
    <xf numFmtId="3" fontId="7" fillId="0" borderId="8" xfId="0" applyNumberFormat="1" applyFont="1" applyBorder="1" applyAlignment="1"/>
    <xf numFmtId="0" fontId="7" fillId="0" borderId="9" xfId="3" applyFont="1" applyFill="1" applyBorder="1" applyAlignment="1">
      <alignment horizontal="center" vertical="top"/>
    </xf>
    <xf numFmtId="0" fontId="7" fillId="0" borderId="10" xfId="0" applyFont="1" applyBorder="1" applyAlignment="1">
      <alignment vertical="top"/>
    </xf>
    <xf numFmtId="0" fontId="7" fillId="0" borderId="9" xfId="0" applyFont="1" applyBorder="1" applyAlignment="1">
      <alignment horizontal="center" vertical="top"/>
    </xf>
    <xf numFmtId="49" fontId="5" fillId="0" borderId="9" xfId="4" applyNumberFormat="1" applyFont="1" applyFill="1" applyBorder="1" applyAlignment="1">
      <alignment horizontal="center" vertical="top"/>
    </xf>
    <xf numFmtId="0" fontId="5" fillId="0" borderId="9" xfId="5" applyFont="1" applyFill="1" applyBorder="1" applyAlignment="1" applyProtection="1">
      <alignment horizontal="center" vertical="top"/>
    </xf>
    <xf numFmtId="3" fontId="7" fillId="0" borderId="8" xfId="0" applyNumberFormat="1" applyFont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7" fillId="0" borderId="14" xfId="3" applyFont="1" applyFill="1" applyBorder="1" applyAlignment="1">
      <alignment horizontal="right" vertical="top" wrapText="1"/>
    </xf>
    <xf numFmtId="3" fontId="7" fillId="0" borderId="29" xfId="0" applyNumberFormat="1" applyFont="1" applyBorder="1" applyAlignment="1">
      <alignment wrapText="1"/>
    </xf>
    <xf numFmtId="0" fontId="7" fillId="0" borderId="13" xfId="3" applyFont="1" applyFill="1" applyBorder="1" applyAlignment="1">
      <alignment horizontal="center" vertical="top" wrapText="1"/>
    </xf>
    <xf numFmtId="0" fontId="7" fillId="0" borderId="30" xfId="0" applyFont="1" applyBorder="1" applyAlignment="1">
      <alignment wrapText="1"/>
    </xf>
    <xf numFmtId="0" fontId="7" fillId="0" borderId="13" xfId="0" applyFont="1" applyBorder="1" applyAlignment="1">
      <alignment horizontal="center" vertical="top" wrapText="1"/>
    </xf>
    <xf numFmtId="49" fontId="5" fillId="0" borderId="13" xfId="4" applyNumberFormat="1" applyFont="1" applyFill="1" applyBorder="1" applyAlignment="1">
      <alignment horizontal="center" vertical="top" wrapText="1"/>
    </xf>
    <xf numFmtId="0" fontId="5" fillId="0" borderId="13" xfId="5" applyFont="1" applyFill="1" applyBorder="1" applyAlignment="1" applyProtection="1">
      <alignment horizontal="center" vertical="top" wrapText="1"/>
    </xf>
    <xf numFmtId="0" fontId="7" fillId="0" borderId="1" xfId="3" applyFont="1" applyFill="1" applyBorder="1" applyAlignment="1">
      <alignment horizontal="right" vertical="top" wrapText="1"/>
    </xf>
    <xf numFmtId="49" fontId="5" fillId="0" borderId="6" xfId="4" applyNumberFormat="1" applyFont="1" applyFill="1" applyBorder="1" applyAlignment="1">
      <alignment horizontal="center" vertical="top" wrapText="1"/>
    </xf>
    <xf numFmtId="0" fontId="5" fillId="0" borderId="6" xfId="5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5" fillId="0" borderId="7" xfId="3" applyFont="1" applyFill="1" applyBorder="1" applyAlignment="1">
      <alignment vertical="top" wrapText="1"/>
    </xf>
    <xf numFmtId="0" fontId="5" fillId="0" borderId="7" xfId="3" applyFont="1" applyFill="1" applyBorder="1" applyAlignment="1">
      <alignment horizontal="right" vertical="top" wrapText="1"/>
    </xf>
    <xf numFmtId="3" fontId="5" fillId="0" borderId="24" xfId="2" applyNumberFormat="1" applyFont="1" applyFill="1" applyBorder="1" applyAlignment="1">
      <alignment horizontal="right" vertical="top" wrapText="1"/>
    </xf>
    <xf numFmtId="0" fontId="4" fillId="0" borderId="9" xfId="3" applyFont="1" applyFill="1" applyBorder="1" applyAlignment="1">
      <alignment horizontal="center" vertical="top" wrapText="1"/>
    </xf>
    <xf numFmtId="0" fontId="5" fillId="0" borderId="9" xfId="3" applyFont="1" applyFill="1" applyBorder="1" applyAlignment="1">
      <alignment vertical="top" wrapText="1"/>
    </xf>
    <xf numFmtId="49" fontId="5" fillId="0" borderId="9" xfId="2" applyNumberFormat="1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vertical="top" wrapText="1"/>
    </xf>
    <xf numFmtId="0" fontId="12" fillId="2" borderId="19" xfId="0" applyFont="1" applyFill="1" applyBorder="1" applyAlignment="1">
      <alignment horizontal="right" vertical="top" wrapText="1"/>
    </xf>
    <xf numFmtId="3" fontId="12" fillId="2" borderId="20" xfId="2" applyNumberFormat="1" applyFont="1" applyFill="1" applyBorder="1" applyAlignment="1">
      <alignment horizontal="right" vertical="top" wrapText="1"/>
    </xf>
    <xf numFmtId="0" fontId="5" fillId="2" borderId="21" xfId="0" applyFont="1" applyFill="1" applyBorder="1" applyAlignment="1">
      <alignment horizontal="center" vertical="top" wrapText="1"/>
    </xf>
    <xf numFmtId="49" fontId="4" fillId="2" borderId="21" xfId="0" applyNumberFormat="1" applyFont="1" applyFill="1" applyBorder="1" applyAlignment="1">
      <alignment horizontal="center" vertical="top" wrapText="1"/>
    </xf>
    <xf numFmtId="49" fontId="5" fillId="2" borderId="21" xfId="0" applyNumberFormat="1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vertical="top" wrapText="1"/>
    </xf>
    <xf numFmtId="0" fontId="5" fillId="2" borderId="21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3" applyFont="1" applyFill="1" applyBorder="1" applyAlignment="1">
      <alignment horizontal="right" vertical="top" wrapText="1"/>
    </xf>
    <xf numFmtId="3" fontId="4" fillId="0" borderId="24" xfId="2" applyNumberFormat="1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49" fontId="5" fillId="0" borderId="24" xfId="4" applyNumberFormat="1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vertical="top" wrapText="1"/>
    </xf>
    <xf numFmtId="0" fontId="5" fillId="0" borderId="26" xfId="0" applyFont="1" applyFill="1" applyBorder="1" applyAlignment="1">
      <alignment horizontal="right" vertical="top" wrapText="1"/>
    </xf>
    <xf numFmtId="3" fontId="5" fillId="0" borderId="27" xfId="2" applyNumberFormat="1" applyFont="1" applyFill="1" applyBorder="1" applyAlignment="1">
      <alignment horizontal="right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vertical="top" wrapText="1"/>
    </xf>
    <xf numFmtId="49" fontId="5" fillId="0" borderId="27" xfId="0" applyNumberFormat="1" applyFont="1" applyFill="1" applyBorder="1" applyAlignment="1">
      <alignment horizontal="center" vertical="top" wrapText="1"/>
    </xf>
    <xf numFmtId="49" fontId="9" fillId="0" borderId="24" xfId="4" applyNumberFormat="1" applyFont="1" applyFill="1" applyBorder="1" applyAlignment="1">
      <alignment horizontal="center" vertical="top" wrapText="1"/>
    </xf>
    <xf numFmtId="0" fontId="11" fillId="0" borderId="9" xfId="5" applyFont="1" applyFill="1" applyBorder="1" applyAlignment="1" applyProtection="1">
      <alignment horizontal="center" vertical="top" wrapText="1"/>
    </xf>
    <xf numFmtId="0" fontId="4" fillId="0" borderId="26" xfId="0" applyFont="1" applyBorder="1" applyAlignment="1">
      <alignment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vertical="top" wrapText="1"/>
    </xf>
    <xf numFmtId="49" fontId="7" fillId="0" borderId="24" xfId="0" applyNumberFormat="1" applyFont="1" applyFill="1" applyBorder="1" applyAlignment="1">
      <alignment horizontal="center" vertical="top" wrapText="1"/>
    </xf>
    <xf numFmtId="0" fontId="7" fillId="0" borderId="9" xfId="5" applyFont="1" applyFill="1" applyBorder="1" applyAlignment="1" applyProtection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5" fillId="0" borderId="7" xfId="0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center" vertical="top" wrapText="1"/>
    </xf>
    <xf numFmtId="49" fontId="5" fillId="0" borderId="24" xfId="0" applyNumberFormat="1" applyFont="1" applyFill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right" vertical="top" wrapText="1"/>
    </xf>
    <xf numFmtId="164" fontId="7" fillId="0" borderId="24" xfId="1" applyNumberFormat="1" applyFont="1" applyFill="1" applyBorder="1" applyAlignment="1">
      <alignment horizontal="right" vertical="top" wrapText="1"/>
    </xf>
    <xf numFmtId="0" fontId="13" fillId="0" borderId="9" xfId="0" applyFont="1" applyFill="1" applyBorder="1" applyAlignment="1">
      <alignment vertical="top" wrapText="1"/>
    </xf>
    <xf numFmtId="0" fontId="13" fillId="0" borderId="24" xfId="0" applyFont="1" applyFill="1" applyBorder="1" applyAlignment="1">
      <alignment horizontal="center" vertical="top" wrapText="1"/>
    </xf>
    <xf numFmtId="0" fontId="13" fillId="0" borderId="9" xfId="5" applyFont="1" applyFill="1" applyBorder="1" applyAlignment="1" applyProtection="1">
      <alignment horizontal="center" vertical="top" wrapText="1"/>
    </xf>
    <xf numFmtId="49" fontId="5" fillId="0" borderId="12" xfId="0" applyNumberFormat="1" applyFont="1" applyFill="1" applyBorder="1" applyAlignment="1">
      <alignment horizontal="center" vertical="top" wrapText="1"/>
    </xf>
    <xf numFmtId="49" fontId="11" fillId="0" borderId="12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24" xfId="0" applyFont="1" applyBorder="1" applyAlignment="1">
      <alignment horizontal="center" vertical="top" wrapText="1"/>
    </xf>
    <xf numFmtId="0" fontId="7" fillId="0" borderId="31" xfId="0" applyFont="1" applyBorder="1" applyAlignment="1">
      <alignment wrapText="1"/>
    </xf>
    <xf numFmtId="49" fontId="14" fillId="0" borderId="24" xfId="4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right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Fill="1" applyBorder="1" applyAlignment="1">
      <alignment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49" fontId="14" fillId="0" borderId="27" xfId="4" applyNumberFormat="1" applyFont="1" applyFill="1" applyBorder="1" applyAlignment="1">
      <alignment horizontal="center" vertical="top" wrapText="1"/>
    </xf>
    <xf numFmtId="164" fontId="4" fillId="2" borderId="19" xfId="0" applyNumberFormat="1" applyFont="1" applyFill="1" applyBorder="1" applyAlignment="1">
      <alignment vertical="top" wrapText="1"/>
    </xf>
    <xf numFmtId="49" fontId="4" fillId="2" borderId="20" xfId="0" applyNumberFormat="1" applyFont="1" applyFill="1" applyBorder="1" applyAlignment="1">
      <alignment horizontal="center" vertical="top" wrapText="1"/>
    </xf>
    <xf numFmtId="0" fontId="4" fillId="0" borderId="32" xfId="3" applyFont="1" applyFill="1" applyBorder="1" applyAlignment="1">
      <alignment vertical="top" wrapText="1"/>
    </xf>
    <xf numFmtId="0" fontId="4" fillId="0" borderId="33" xfId="0" applyFont="1" applyFill="1" applyBorder="1" applyAlignment="1">
      <alignment horizontal="right" vertical="top" wrapText="1"/>
    </xf>
    <xf numFmtId="3" fontId="7" fillId="0" borderId="34" xfId="2" applyNumberFormat="1" applyFont="1" applyFill="1" applyBorder="1" applyAlignment="1">
      <alignment horizontal="right" vertical="top" wrapText="1"/>
    </xf>
    <xf numFmtId="0" fontId="4" fillId="0" borderId="32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vertical="top" wrapText="1"/>
    </xf>
    <xf numFmtId="0" fontId="13" fillId="0" borderId="32" xfId="0" applyFont="1" applyFill="1" applyBorder="1" applyAlignment="1">
      <alignment horizontal="center" vertical="top" wrapText="1"/>
    </xf>
    <xf numFmtId="49" fontId="14" fillId="0" borderId="32" xfId="4" applyNumberFormat="1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3" fontId="5" fillId="0" borderId="35" xfId="2" applyNumberFormat="1" applyFont="1" applyFill="1" applyBorder="1" applyAlignment="1">
      <alignment horizontal="right" vertical="top" wrapText="1"/>
    </xf>
    <xf numFmtId="0" fontId="5" fillId="0" borderId="36" xfId="0" applyFont="1" applyFill="1" applyBorder="1" applyAlignment="1">
      <alignment vertical="top" wrapText="1"/>
    </xf>
    <xf numFmtId="49" fontId="9" fillId="0" borderId="27" xfId="4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164" fontId="4" fillId="2" borderId="37" xfId="0" applyNumberFormat="1" applyFont="1" applyFill="1" applyBorder="1" applyAlignment="1">
      <alignment vertical="top" wrapText="1"/>
    </xf>
    <xf numFmtId="0" fontId="12" fillId="2" borderId="37" xfId="0" applyFont="1" applyFill="1" applyBorder="1" applyAlignment="1">
      <alignment horizontal="right" vertical="top" wrapText="1"/>
    </xf>
    <xf numFmtId="3" fontId="12" fillId="2" borderId="15" xfId="2" applyNumberFormat="1" applyFont="1" applyFill="1" applyBorder="1" applyAlignment="1">
      <alignment horizontal="right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vertical="top" wrapText="1"/>
    </xf>
    <xf numFmtId="49" fontId="5" fillId="2" borderId="16" xfId="0" applyNumberFormat="1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vertical="top" wrapText="1"/>
    </xf>
    <xf numFmtId="0" fontId="4" fillId="0" borderId="26" xfId="0" applyFont="1" applyFill="1" applyBorder="1" applyAlignment="1">
      <alignment horizontal="right" vertical="top" wrapText="1"/>
    </xf>
    <xf numFmtId="0" fontId="7" fillId="0" borderId="12" xfId="0" applyFont="1" applyBorder="1" applyAlignment="1">
      <alignment vertical="top" wrapText="1"/>
    </xf>
    <xf numFmtId="0" fontId="7" fillId="0" borderId="27" xfId="0" applyFont="1" applyBorder="1" applyAlignment="1">
      <alignment horizontal="center" vertical="top" wrapText="1"/>
    </xf>
    <xf numFmtId="49" fontId="5" fillId="2" borderId="20" xfId="0" applyNumberFormat="1" applyFont="1" applyFill="1" applyBorder="1" applyAlignment="1">
      <alignment horizontal="center" vertical="top" wrapText="1"/>
    </xf>
    <xf numFmtId="0" fontId="15" fillId="0" borderId="0" xfId="0" applyFont="1"/>
    <xf numFmtId="0" fontId="5" fillId="3" borderId="6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top" wrapText="1"/>
    </xf>
    <xf numFmtId="0" fontId="4" fillId="4" borderId="22" xfId="0" applyFont="1" applyFill="1" applyBorder="1" applyAlignment="1">
      <alignment horizontal="right" vertical="top" wrapText="1"/>
    </xf>
    <xf numFmtId="3" fontId="4" fillId="0" borderId="22" xfId="2" applyNumberFormat="1" applyFont="1" applyFill="1" applyBorder="1" applyAlignment="1">
      <alignment horizontal="center" vertical="top" wrapText="1"/>
    </xf>
    <xf numFmtId="0" fontId="5" fillId="4" borderId="22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49" fontId="5" fillId="3" borderId="16" xfId="0" applyNumberFormat="1" applyFont="1" applyFill="1" applyBorder="1" applyAlignment="1">
      <alignment horizontal="center" vertical="top" wrapText="1"/>
    </xf>
    <xf numFmtId="49" fontId="5" fillId="3" borderId="36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top" wrapText="1"/>
    </xf>
    <xf numFmtId="49" fontId="5" fillId="3" borderId="21" xfId="0" applyNumberFormat="1" applyFont="1" applyFill="1" applyBorder="1" applyAlignment="1">
      <alignment horizontal="center" vertical="top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5" fillId="3" borderId="3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164" fontId="6" fillId="0" borderId="0" xfId="2" applyNumberFormat="1" applyFont="1" applyBorder="1" applyAlignment="1">
      <alignment horizontal="center" vertical="top" wrapText="1"/>
    </xf>
  </cellXfs>
  <cellStyles count="7">
    <cellStyle name="Comma" xfId="1" builtinId="3"/>
    <cellStyle name="Comma 2" xfId="2"/>
    <cellStyle name="Comma_จัดสรรแยกผลผลิต-ม.แม่ฟ้าหลวง" xfId="6"/>
    <cellStyle name="Normal" xfId="0" builtinId="0"/>
    <cellStyle name="Normal 3" xfId="5"/>
    <cellStyle name="Normal_Sheet1" xfId="4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4"/>
  <sheetViews>
    <sheetView tabSelected="1" view="pageBreakPreview" topLeftCell="A44" zoomScaleNormal="100" zoomScaleSheetLayoutView="100" workbookViewId="0">
      <selection activeCell="G35" sqref="G35"/>
    </sheetView>
  </sheetViews>
  <sheetFormatPr defaultRowHeight="18" x14ac:dyDescent="0.25"/>
  <cols>
    <col min="1" max="1" width="16.140625" style="1" bestFit="1" customWidth="1"/>
    <col min="2" max="2" width="19.7109375" style="1" customWidth="1"/>
    <col min="3" max="3" width="21.42578125" style="3" customWidth="1"/>
    <col min="4" max="4" width="79" style="1" customWidth="1"/>
    <col min="5" max="5" width="13.140625" style="1" bestFit="1" customWidth="1"/>
    <col min="6" max="6" width="15.7109375" style="1" bestFit="1" customWidth="1"/>
    <col min="7" max="7" width="12.42578125" style="2" bestFit="1" customWidth="1"/>
    <col min="8" max="8" width="4.5703125" style="1" customWidth="1"/>
    <col min="9" max="9" width="23" style="1" customWidth="1"/>
    <col min="10" max="10" width="9.7109375" bestFit="1" customWidth="1"/>
  </cols>
  <sheetData>
    <row r="1" spans="1:9" ht="18.75" x14ac:dyDescent="0.3">
      <c r="A1" s="189" t="s">
        <v>121</v>
      </c>
      <c r="B1" s="190"/>
      <c r="C1" s="190"/>
      <c r="D1" s="190"/>
      <c r="E1" s="190"/>
      <c r="F1" s="190"/>
      <c r="G1" s="190"/>
      <c r="H1" s="190"/>
      <c r="I1" s="191"/>
    </row>
    <row r="2" spans="1:9" ht="18.75" x14ac:dyDescent="0.2">
      <c r="A2" s="192" t="s">
        <v>120</v>
      </c>
      <c r="B2" s="193"/>
      <c r="C2" s="193"/>
      <c r="D2" s="193"/>
      <c r="E2" s="193"/>
      <c r="F2" s="193"/>
      <c r="G2" s="193"/>
      <c r="H2" s="193"/>
      <c r="I2" s="194"/>
    </row>
    <row r="3" spans="1:9" ht="18.75" x14ac:dyDescent="0.2">
      <c r="A3" s="185"/>
      <c r="B3" s="185"/>
      <c r="C3" s="188"/>
      <c r="D3" s="188"/>
      <c r="E3" s="185"/>
      <c r="F3" s="185"/>
      <c r="G3" s="187"/>
      <c r="H3" s="186"/>
      <c r="I3" s="185"/>
    </row>
    <row r="4" spans="1:9" s="181" customFormat="1" ht="18.75" x14ac:dyDescent="0.2">
      <c r="A4" s="195" t="s">
        <v>119</v>
      </c>
      <c r="B4" s="198" t="s">
        <v>118</v>
      </c>
      <c r="C4" s="199" t="s">
        <v>117</v>
      </c>
      <c r="D4" s="202" t="s">
        <v>116</v>
      </c>
      <c r="E4" s="202" t="s">
        <v>115</v>
      </c>
      <c r="F4" s="184"/>
      <c r="G4" s="205" t="s">
        <v>114</v>
      </c>
      <c r="H4" s="206"/>
      <c r="I4" s="202" t="s">
        <v>113</v>
      </c>
    </row>
    <row r="5" spans="1:9" s="181" customFormat="1" ht="18.75" x14ac:dyDescent="0.2">
      <c r="A5" s="196"/>
      <c r="B5" s="198"/>
      <c r="C5" s="200"/>
      <c r="D5" s="203"/>
      <c r="E5" s="203"/>
      <c r="F5" s="183" t="s">
        <v>112</v>
      </c>
      <c r="G5" s="205"/>
      <c r="H5" s="206"/>
      <c r="I5" s="203"/>
    </row>
    <row r="6" spans="1:9" s="181" customFormat="1" ht="18.75" x14ac:dyDescent="0.2">
      <c r="A6" s="197"/>
      <c r="B6" s="198"/>
      <c r="C6" s="201"/>
      <c r="D6" s="204"/>
      <c r="E6" s="204"/>
      <c r="F6" s="182"/>
      <c r="G6" s="205"/>
      <c r="H6" s="206"/>
      <c r="I6" s="204"/>
    </row>
    <row r="7" spans="1:9" ht="18.75" x14ac:dyDescent="0.2">
      <c r="A7" s="112" t="s">
        <v>107</v>
      </c>
      <c r="B7" s="110" t="s">
        <v>111</v>
      </c>
      <c r="C7" s="110"/>
      <c r="D7" s="46" t="s">
        <v>110</v>
      </c>
      <c r="E7" s="108"/>
      <c r="F7" s="108"/>
      <c r="G7" s="107">
        <f>G9+G13+G18+G34+G52</f>
        <v>4480640</v>
      </c>
      <c r="H7" s="106"/>
      <c r="I7" s="156"/>
    </row>
    <row r="8" spans="1:9" ht="18.75" x14ac:dyDescent="0.2">
      <c r="A8" s="112"/>
      <c r="B8" s="109"/>
      <c r="C8" s="180"/>
      <c r="D8" s="46" t="s">
        <v>109</v>
      </c>
      <c r="E8" s="108"/>
      <c r="F8" s="108"/>
      <c r="G8" s="107"/>
      <c r="H8" s="106"/>
      <c r="I8" s="156"/>
    </row>
    <row r="9" spans="1:9" ht="18.75" x14ac:dyDescent="0.2">
      <c r="A9" s="112"/>
      <c r="B9" s="109"/>
      <c r="C9" s="180"/>
      <c r="D9" s="46" t="s">
        <v>108</v>
      </c>
      <c r="E9" s="108"/>
      <c r="F9" s="108"/>
      <c r="G9" s="107">
        <f>G10</f>
        <v>800000</v>
      </c>
      <c r="H9" s="106" t="s">
        <v>8</v>
      </c>
      <c r="I9" s="156"/>
    </row>
    <row r="10" spans="1:9" ht="18.75" x14ac:dyDescent="0.2">
      <c r="A10" s="169" t="s">
        <v>107</v>
      </c>
      <c r="B10" s="169" t="s">
        <v>106</v>
      </c>
      <c r="C10" s="179" t="s">
        <v>105</v>
      </c>
      <c r="D10" s="178" t="s">
        <v>104</v>
      </c>
      <c r="E10" s="129" t="s">
        <v>14</v>
      </c>
      <c r="F10" s="123">
        <v>6011500</v>
      </c>
      <c r="G10" s="122">
        <v>800000</v>
      </c>
      <c r="H10" s="177" t="s">
        <v>8</v>
      </c>
      <c r="I10" s="176" t="s">
        <v>13</v>
      </c>
    </row>
    <row r="11" spans="1:9" ht="18.75" x14ac:dyDescent="0.2">
      <c r="A11" s="112" t="s">
        <v>97</v>
      </c>
      <c r="B11" s="110" t="s">
        <v>103</v>
      </c>
      <c r="C11" s="110"/>
      <c r="D11" s="46" t="s">
        <v>102</v>
      </c>
      <c r="E11" s="108"/>
      <c r="F11" s="108"/>
      <c r="G11" s="107"/>
      <c r="H11" s="106"/>
      <c r="I11" s="156"/>
    </row>
    <row r="12" spans="1:9" ht="18.75" x14ac:dyDescent="0.2">
      <c r="A12" s="112"/>
      <c r="B12" s="109"/>
      <c r="C12" s="175"/>
      <c r="D12" s="174" t="s">
        <v>101</v>
      </c>
      <c r="E12" s="173"/>
      <c r="F12" s="173"/>
      <c r="G12" s="172"/>
      <c r="H12" s="171"/>
      <c r="I12" s="170"/>
    </row>
    <row r="13" spans="1:9" ht="18.75" x14ac:dyDescent="0.2">
      <c r="A13" s="112"/>
      <c r="B13" s="109"/>
      <c r="C13" s="110"/>
      <c r="D13" s="46" t="s">
        <v>100</v>
      </c>
      <c r="E13" s="108"/>
      <c r="F13" s="108"/>
      <c r="G13" s="107">
        <f>G14</f>
        <v>80000</v>
      </c>
      <c r="H13" s="106" t="s">
        <v>8</v>
      </c>
      <c r="I13" s="156"/>
    </row>
    <row r="14" spans="1:9" ht="18.75" x14ac:dyDescent="0.2">
      <c r="A14" s="169" t="s">
        <v>97</v>
      </c>
      <c r="B14" s="168" t="s">
        <v>96</v>
      </c>
      <c r="C14" s="143"/>
      <c r="D14" s="167" t="s">
        <v>99</v>
      </c>
      <c r="E14" s="129" t="s">
        <v>14</v>
      </c>
      <c r="F14" s="129">
        <v>6011500</v>
      </c>
      <c r="G14" s="166">
        <f>SUM(G15:G15)</f>
        <v>80000</v>
      </c>
      <c r="H14" s="121" t="s">
        <v>8</v>
      </c>
      <c r="I14" s="120" t="s">
        <v>98</v>
      </c>
    </row>
    <row r="15" spans="1:9" ht="18.75" x14ac:dyDescent="0.2">
      <c r="A15" s="165" t="s">
        <v>97</v>
      </c>
      <c r="B15" s="164" t="s">
        <v>96</v>
      </c>
      <c r="C15" s="163" t="s">
        <v>95</v>
      </c>
      <c r="D15" s="162" t="s">
        <v>94</v>
      </c>
      <c r="E15" s="161" t="s">
        <v>14</v>
      </c>
      <c r="F15" s="161">
        <v>6011500</v>
      </c>
      <c r="G15" s="160">
        <v>80000</v>
      </c>
      <c r="H15" s="159" t="s">
        <v>8</v>
      </c>
      <c r="I15" s="158" t="s">
        <v>13</v>
      </c>
    </row>
    <row r="16" spans="1:9" ht="18.75" x14ac:dyDescent="0.2">
      <c r="A16" s="112" t="s">
        <v>65</v>
      </c>
      <c r="B16" s="110" t="s">
        <v>93</v>
      </c>
      <c r="C16" s="110"/>
      <c r="D16" s="46" t="s">
        <v>60</v>
      </c>
      <c r="E16" s="108"/>
      <c r="F16" s="108"/>
      <c r="G16" s="107"/>
      <c r="H16" s="106"/>
      <c r="I16" s="156"/>
    </row>
    <row r="17" spans="1:10" ht="18.75" x14ac:dyDescent="0.2">
      <c r="A17" s="112"/>
      <c r="B17" s="157"/>
      <c r="C17" s="110"/>
      <c r="D17" s="46" t="s">
        <v>92</v>
      </c>
      <c r="E17" s="108"/>
      <c r="F17" s="108"/>
      <c r="G17" s="107"/>
      <c r="H17" s="106"/>
      <c r="I17" s="156"/>
    </row>
    <row r="18" spans="1:10" ht="18.75" x14ac:dyDescent="0.2">
      <c r="A18" s="112"/>
      <c r="B18" s="157"/>
      <c r="C18" s="110"/>
      <c r="D18" s="46" t="s">
        <v>91</v>
      </c>
      <c r="E18" s="108"/>
      <c r="F18" s="108"/>
      <c r="G18" s="107">
        <f>G19+G26+G30</f>
        <v>2710640</v>
      </c>
      <c r="H18" s="106" t="s">
        <v>8</v>
      </c>
      <c r="I18" s="156"/>
      <c r="J18" s="98">
        <f>113852900-G18</f>
        <v>111142260</v>
      </c>
    </row>
    <row r="19" spans="1:10" ht="18.75" x14ac:dyDescent="0.2">
      <c r="A19" s="142" t="s">
        <v>65</v>
      </c>
      <c r="B19" s="155" t="s">
        <v>79</v>
      </c>
      <c r="C19" s="154"/>
      <c r="D19" s="153" t="s">
        <v>90</v>
      </c>
      <c r="E19" s="152" t="s">
        <v>76</v>
      </c>
      <c r="F19" s="151" t="s">
        <v>75</v>
      </c>
      <c r="G19" s="101">
        <f>SUM(G20:G25)</f>
        <v>1630640</v>
      </c>
      <c r="H19" s="150" t="s">
        <v>8</v>
      </c>
      <c r="I19" s="149" t="s">
        <v>13</v>
      </c>
    </row>
    <row r="20" spans="1:10" ht="18.75" x14ac:dyDescent="0.3">
      <c r="A20" s="142" t="s">
        <v>65</v>
      </c>
      <c r="B20" s="148" t="s">
        <v>79</v>
      </c>
      <c r="C20" s="141" t="s">
        <v>89</v>
      </c>
      <c r="D20" s="147" t="s">
        <v>88</v>
      </c>
      <c r="E20" s="118" t="s">
        <v>76</v>
      </c>
      <c r="F20" s="146" t="s">
        <v>75</v>
      </c>
      <c r="G20" s="28">
        <v>1170640</v>
      </c>
      <c r="H20" s="145" t="s">
        <v>8</v>
      </c>
      <c r="I20" s="133" t="s">
        <v>13</v>
      </c>
    </row>
    <row r="21" spans="1:10" ht="18.75" x14ac:dyDescent="0.3">
      <c r="A21" s="142" t="s">
        <v>65</v>
      </c>
      <c r="B21" s="148" t="s">
        <v>79</v>
      </c>
      <c r="C21" s="141" t="s">
        <v>87</v>
      </c>
      <c r="D21" s="147" t="s">
        <v>86</v>
      </c>
      <c r="E21" s="118" t="s">
        <v>76</v>
      </c>
      <c r="F21" s="146" t="s">
        <v>75</v>
      </c>
      <c r="G21" s="28">
        <v>250000</v>
      </c>
      <c r="H21" s="145" t="s">
        <v>8</v>
      </c>
      <c r="I21" s="133" t="s">
        <v>13</v>
      </c>
    </row>
    <row r="22" spans="1:10" ht="18.75" x14ac:dyDescent="0.3">
      <c r="A22" s="142" t="s">
        <v>65</v>
      </c>
      <c r="B22" s="148" t="s">
        <v>79</v>
      </c>
      <c r="C22" s="141" t="s">
        <v>85</v>
      </c>
      <c r="D22" s="147" t="s">
        <v>84</v>
      </c>
      <c r="E22" s="118" t="s">
        <v>76</v>
      </c>
      <c r="F22" s="146" t="s">
        <v>75</v>
      </c>
      <c r="G22" s="28">
        <v>60000</v>
      </c>
      <c r="H22" s="145" t="s">
        <v>8</v>
      </c>
      <c r="I22" s="133" t="s">
        <v>13</v>
      </c>
    </row>
    <row r="23" spans="1:10" ht="18.75" x14ac:dyDescent="0.3">
      <c r="A23" s="142" t="s">
        <v>65</v>
      </c>
      <c r="B23" s="148" t="s">
        <v>79</v>
      </c>
      <c r="C23" s="141" t="s">
        <v>83</v>
      </c>
      <c r="D23" s="147" t="s">
        <v>82</v>
      </c>
      <c r="E23" s="118" t="s">
        <v>76</v>
      </c>
      <c r="F23" s="146" t="s">
        <v>75</v>
      </c>
      <c r="G23" s="28">
        <v>50000</v>
      </c>
      <c r="H23" s="145" t="s">
        <v>8</v>
      </c>
      <c r="I23" s="133" t="s">
        <v>13</v>
      </c>
    </row>
    <row r="24" spans="1:10" ht="18.75" x14ac:dyDescent="0.3">
      <c r="A24" s="142" t="s">
        <v>65</v>
      </c>
      <c r="B24" s="148" t="s">
        <v>79</v>
      </c>
      <c r="C24" s="141" t="s">
        <v>81</v>
      </c>
      <c r="D24" s="147" t="s">
        <v>80</v>
      </c>
      <c r="E24" s="118" t="s">
        <v>76</v>
      </c>
      <c r="F24" s="146" t="s">
        <v>75</v>
      </c>
      <c r="G24" s="28">
        <v>50000</v>
      </c>
      <c r="H24" s="145" t="s">
        <v>8</v>
      </c>
      <c r="I24" s="133" t="s">
        <v>13</v>
      </c>
    </row>
    <row r="25" spans="1:10" ht="18.75" x14ac:dyDescent="0.3">
      <c r="A25" s="142" t="s">
        <v>65</v>
      </c>
      <c r="B25" s="148" t="s">
        <v>79</v>
      </c>
      <c r="C25" s="141" t="s">
        <v>78</v>
      </c>
      <c r="D25" s="147" t="s">
        <v>77</v>
      </c>
      <c r="E25" s="118" t="s">
        <v>76</v>
      </c>
      <c r="F25" s="146" t="s">
        <v>75</v>
      </c>
      <c r="G25" s="28">
        <v>50000</v>
      </c>
      <c r="H25" s="145" t="s">
        <v>8</v>
      </c>
      <c r="I25" s="133" t="s">
        <v>13</v>
      </c>
    </row>
    <row r="26" spans="1:10" ht="18.75" x14ac:dyDescent="0.2">
      <c r="A26" s="142" t="s">
        <v>65</v>
      </c>
      <c r="B26" s="144" t="s">
        <v>74</v>
      </c>
      <c r="C26" s="143"/>
      <c r="D26" s="124" t="s">
        <v>73</v>
      </c>
      <c r="E26" s="123" t="s">
        <v>69</v>
      </c>
      <c r="F26" s="129">
        <v>6011310</v>
      </c>
      <c r="G26" s="122">
        <f>SUM(G27:G28)</f>
        <v>1000000</v>
      </c>
      <c r="H26" s="121" t="s">
        <v>8</v>
      </c>
      <c r="I26" s="128"/>
    </row>
    <row r="27" spans="1:10" ht="18.75" x14ac:dyDescent="0.2">
      <c r="A27" s="142" t="s">
        <v>65</v>
      </c>
      <c r="B27" s="137" t="s">
        <v>72</v>
      </c>
      <c r="C27" s="141" t="s">
        <v>71</v>
      </c>
      <c r="D27" s="140" t="s">
        <v>70</v>
      </c>
      <c r="E27" s="116" t="s">
        <v>69</v>
      </c>
      <c r="F27" s="116">
        <v>6011310</v>
      </c>
      <c r="G27" s="139">
        <v>1000000</v>
      </c>
      <c r="H27" s="138" t="s">
        <v>8</v>
      </c>
      <c r="I27" s="133" t="s">
        <v>13</v>
      </c>
    </row>
    <row r="28" spans="1:10" ht="18.75" x14ac:dyDescent="0.2">
      <c r="A28" s="132"/>
      <c r="B28" s="137"/>
      <c r="C28" s="136"/>
      <c r="D28" s="117" t="s">
        <v>68</v>
      </c>
      <c r="E28" s="135"/>
      <c r="F28" s="116"/>
      <c r="G28" s="101"/>
      <c r="H28" s="134"/>
      <c r="I28" s="133"/>
    </row>
    <row r="29" spans="1:10" ht="18.75" x14ac:dyDescent="0.2">
      <c r="A29" s="132"/>
      <c r="B29" s="131"/>
      <c r="C29" s="125"/>
      <c r="D29" s="130" t="s">
        <v>67</v>
      </c>
      <c r="E29" s="123"/>
      <c r="F29" s="129"/>
      <c r="G29" s="122"/>
      <c r="H29" s="121"/>
      <c r="I29" s="128"/>
    </row>
    <row r="30" spans="1:10" ht="18.75" x14ac:dyDescent="0.2">
      <c r="A30" s="127" t="s">
        <v>65</v>
      </c>
      <c r="B30" s="126" t="s">
        <v>64</v>
      </c>
      <c r="C30" s="125"/>
      <c r="D30" s="124" t="s">
        <v>66</v>
      </c>
      <c r="E30" s="123" t="s">
        <v>14</v>
      </c>
      <c r="F30" s="123">
        <v>6011500</v>
      </c>
      <c r="G30" s="122">
        <f>SUM(G31:G31)</f>
        <v>80000</v>
      </c>
      <c r="H30" s="121" t="s">
        <v>8</v>
      </c>
      <c r="I30" s="120"/>
      <c r="J30" s="98">
        <f>1933700-G30</f>
        <v>1853700</v>
      </c>
    </row>
    <row r="31" spans="1:10" ht="18.75" x14ac:dyDescent="0.2">
      <c r="A31" s="60" t="s">
        <v>65</v>
      </c>
      <c r="B31" s="119" t="s">
        <v>64</v>
      </c>
      <c r="C31" s="118" t="s">
        <v>63</v>
      </c>
      <c r="D31" s="117" t="s">
        <v>62</v>
      </c>
      <c r="E31" s="102" t="s">
        <v>14</v>
      </c>
      <c r="F31" s="116">
        <v>6011500</v>
      </c>
      <c r="G31" s="115">
        <v>80000</v>
      </c>
      <c r="H31" s="114" t="s">
        <v>8</v>
      </c>
      <c r="I31" s="113" t="s">
        <v>13</v>
      </c>
    </row>
    <row r="32" spans="1:10" ht="18.75" x14ac:dyDescent="0.2">
      <c r="A32" s="112" t="s">
        <v>31</v>
      </c>
      <c r="B32" s="110" t="s">
        <v>61</v>
      </c>
      <c r="C32" s="110"/>
      <c r="D32" s="46" t="s">
        <v>60</v>
      </c>
      <c r="E32" s="108"/>
      <c r="F32" s="108"/>
      <c r="G32" s="107"/>
      <c r="H32" s="106"/>
      <c r="I32" s="111"/>
    </row>
    <row r="33" spans="1:10" ht="18.75" x14ac:dyDescent="0.2">
      <c r="A33" s="110"/>
      <c r="B33" s="109"/>
      <c r="C33" s="52"/>
      <c r="D33" s="46" t="s">
        <v>59</v>
      </c>
      <c r="E33" s="108"/>
      <c r="F33" s="108"/>
      <c r="G33" s="107"/>
      <c r="H33" s="106"/>
      <c r="I33" s="105"/>
    </row>
    <row r="34" spans="1:10" ht="18.75" x14ac:dyDescent="0.2">
      <c r="A34" s="110"/>
      <c r="B34" s="109"/>
      <c r="C34" s="52"/>
      <c r="D34" s="46" t="s">
        <v>58</v>
      </c>
      <c r="E34" s="108"/>
      <c r="F34" s="108"/>
      <c r="G34" s="107">
        <f>G35+G47</f>
        <v>830000</v>
      </c>
      <c r="H34" s="106" t="s">
        <v>8</v>
      </c>
      <c r="I34" s="105"/>
    </row>
    <row r="35" spans="1:10" ht="18.75" x14ac:dyDescent="0.2">
      <c r="A35" s="69" t="s">
        <v>31</v>
      </c>
      <c r="B35" s="68" t="s">
        <v>37</v>
      </c>
      <c r="C35" s="104"/>
      <c r="D35" s="103" t="s">
        <v>57</v>
      </c>
      <c r="E35" s="102" t="s">
        <v>14</v>
      </c>
      <c r="F35" s="102">
        <v>6011500</v>
      </c>
      <c r="G35" s="101">
        <f>SUM(G36:G46)</f>
        <v>700000</v>
      </c>
      <c r="H35" s="100" t="s">
        <v>8</v>
      </c>
      <c r="I35" s="99"/>
      <c r="J35" s="98">
        <f>4791300-G35</f>
        <v>4091300</v>
      </c>
    </row>
    <row r="36" spans="1:10" ht="18.75" x14ac:dyDescent="0.3">
      <c r="A36" s="69" t="s">
        <v>31</v>
      </c>
      <c r="B36" s="68" t="s">
        <v>37</v>
      </c>
      <c r="C36" s="31" t="s">
        <v>56</v>
      </c>
      <c r="D36" s="30" t="s">
        <v>55</v>
      </c>
      <c r="E36" s="29" t="s">
        <v>14</v>
      </c>
      <c r="F36" s="29">
        <v>6011500</v>
      </c>
      <c r="G36" s="28">
        <v>40000</v>
      </c>
      <c r="H36" s="76" t="s">
        <v>8</v>
      </c>
      <c r="I36" s="26" t="s">
        <v>13</v>
      </c>
    </row>
    <row r="37" spans="1:10" ht="18.75" x14ac:dyDescent="0.3">
      <c r="A37" s="69" t="s">
        <v>31</v>
      </c>
      <c r="B37" s="68" t="s">
        <v>37</v>
      </c>
      <c r="C37" s="31" t="s">
        <v>54</v>
      </c>
      <c r="D37" s="30" t="s">
        <v>53</v>
      </c>
      <c r="E37" s="29" t="s">
        <v>14</v>
      </c>
      <c r="F37" s="29">
        <v>6011500</v>
      </c>
      <c r="G37" s="28">
        <v>40000</v>
      </c>
      <c r="H37" s="76" t="s">
        <v>8</v>
      </c>
      <c r="I37" s="26" t="s">
        <v>13</v>
      </c>
    </row>
    <row r="38" spans="1:10" ht="18.75" x14ac:dyDescent="0.3">
      <c r="A38" s="97" t="s">
        <v>31</v>
      </c>
      <c r="B38" s="96" t="s">
        <v>37</v>
      </c>
      <c r="C38" s="23" t="s">
        <v>52</v>
      </c>
      <c r="D38" s="22" t="s">
        <v>51</v>
      </c>
      <c r="E38" s="21" t="s">
        <v>14</v>
      </c>
      <c r="F38" s="21">
        <v>6011500</v>
      </c>
      <c r="G38" s="20">
        <v>50000</v>
      </c>
      <c r="H38" s="95" t="s">
        <v>8</v>
      </c>
      <c r="I38" s="18" t="s">
        <v>13</v>
      </c>
    </row>
    <row r="39" spans="1:10" ht="18.75" x14ac:dyDescent="0.3">
      <c r="A39" s="94" t="s">
        <v>31</v>
      </c>
      <c r="B39" s="93" t="s">
        <v>37</v>
      </c>
      <c r="C39" s="92" t="s">
        <v>50</v>
      </c>
      <c r="D39" s="91" t="s">
        <v>49</v>
      </c>
      <c r="E39" s="90" t="s">
        <v>14</v>
      </c>
      <c r="F39" s="90">
        <v>6011500</v>
      </c>
      <c r="G39" s="89">
        <v>40000</v>
      </c>
      <c r="H39" s="88" t="s">
        <v>8</v>
      </c>
      <c r="I39" s="87" t="s">
        <v>13</v>
      </c>
    </row>
    <row r="40" spans="1:10" ht="18.75" x14ac:dyDescent="0.3">
      <c r="A40" s="60" t="s">
        <v>31</v>
      </c>
      <c r="B40" s="59" t="s">
        <v>37</v>
      </c>
      <c r="C40" s="31" t="s">
        <v>48</v>
      </c>
      <c r="D40" s="30" t="s">
        <v>47</v>
      </c>
      <c r="E40" s="29" t="s">
        <v>14</v>
      </c>
      <c r="F40" s="29">
        <v>6011500</v>
      </c>
      <c r="G40" s="28">
        <v>40000</v>
      </c>
      <c r="H40" s="76" t="s">
        <v>8</v>
      </c>
      <c r="I40" s="26" t="s">
        <v>13</v>
      </c>
    </row>
    <row r="41" spans="1:10" ht="18.75" x14ac:dyDescent="0.3">
      <c r="A41" s="60" t="s">
        <v>31</v>
      </c>
      <c r="B41" s="59" t="s">
        <v>37</v>
      </c>
      <c r="C41" s="31" t="s">
        <v>46</v>
      </c>
      <c r="D41" s="30" t="s">
        <v>45</v>
      </c>
      <c r="E41" s="29" t="s">
        <v>14</v>
      </c>
      <c r="F41" s="29">
        <v>6011500</v>
      </c>
      <c r="G41" s="86">
        <v>50000</v>
      </c>
      <c r="H41" s="76" t="s">
        <v>8</v>
      </c>
      <c r="I41" s="26" t="s">
        <v>13</v>
      </c>
    </row>
    <row r="42" spans="1:10" ht="18.75" x14ac:dyDescent="0.3">
      <c r="A42" s="60"/>
      <c r="B42" s="59"/>
      <c r="C42" s="31"/>
      <c r="D42" s="30" t="s">
        <v>44</v>
      </c>
      <c r="E42" s="29"/>
      <c r="F42" s="29"/>
      <c r="G42" s="86"/>
      <c r="H42" s="76"/>
      <c r="I42" s="26"/>
    </row>
    <row r="43" spans="1:10" s="77" customFormat="1" ht="18.75" x14ac:dyDescent="0.3">
      <c r="A43" s="85" t="s">
        <v>31</v>
      </c>
      <c r="B43" s="84" t="s">
        <v>37</v>
      </c>
      <c r="C43" s="83" t="s">
        <v>43</v>
      </c>
      <c r="D43" s="82" t="s">
        <v>42</v>
      </c>
      <c r="E43" s="81" t="s">
        <v>14</v>
      </c>
      <c r="F43" s="81">
        <v>6011500</v>
      </c>
      <c r="G43" s="80">
        <v>40000</v>
      </c>
      <c r="H43" s="79" t="s">
        <v>8</v>
      </c>
      <c r="I43" s="78" t="s">
        <v>13</v>
      </c>
    </row>
    <row r="44" spans="1:10" ht="18.75" x14ac:dyDescent="0.3">
      <c r="A44" s="60" t="s">
        <v>31</v>
      </c>
      <c r="B44" s="59" t="s">
        <v>37</v>
      </c>
      <c r="C44" s="31" t="s">
        <v>41</v>
      </c>
      <c r="D44" s="30" t="s">
        <v>40</v>
      </c>
      <c r="E44" s="29" t="s">
        <v>14</v>
      </c>
      <c r="F44" s="29">
        <v>6011500</v>
      </c>
      <c r="G44" s="28">
        <v>60000</v>
      </c>
      <c r="H44" s="76" t="s">
        <v>8</v>
      </c>
      <c r="I44" s="26" t="s">
        <v>13</v>
      </c>
    </row>
    <row r="45" spans="1:10" ht="18.75" x14ac:dyDescent="0.3">
      <c r="A45" s="60" t="s">
        <v>31</v>
      </c>
      <c r="B45" s="59" t="s">
        <v>37</v>
      </c>
      <c r="C45" s="31" t="s">
        <v>39</v>
      </c>
      <c r="D45" s="30" t="s">
        <v>38</v>
      </c>
      <c r="E45" s="29" t="s">
        <v>14</v>
      </c>
      <c r="F45" s="29">
        <v>6011500</v>
      </c>
      <c r="G45" s="28">
        <v>300000</v>
      </c>
      <c r="H45" s="76" t="s">
        <v>8</v>
      </c>
      <c r="I45" s="26" t="s">
        <v>13</v>
      </c>
    </row>
    <row r="46" spans="1:10" ht="18.75" x14ac:dyDescent="0.3">
      <c r="A46" s="60" t="s">
        <v>31</v>
      </c>
      <c r="B46" s="59" t="s">
        <v>37</v>
      </c>
      <c r="C46" s="31" t="s">
        <v>36</v>
      </c>
      <c r="D46" s="30" t="s">
        <v>35</v>
      </c>
      <c r="E46" s="29" t="s">
        <v>14</v>
      </c>
      <c r="F46" s="29">
        <v>6011500</v>
      </c>
      <c r="G46" s="28">
        <v>40000</v>
      </c>
      <c r="H46" s="76" t="s">
        <v>8</v>
      </c>
      <c r="I46" s="26" t="s">
        <v>13</v>
      </c>
    </row>
    <row r="47" spans="1:10" ht="37.5" x14ac:dyDescent="0.3">
      <c r="A47" s="60" t="s">
        <v>31</v>
      </c>
      <c r="B47" s="59" t="s">
        <v>30</v>
      </c>
      <c r="C47" s="75"/>
      <c r="D47" s="74" t="s">
        <v>34</v>
      </c>
      <c r="E47" s="73" t="s">
        <v>14</v>
      </c>
      <c r="F47" s="73">
        <v>6011500</v>
      </c>
      <c r="G47" s="72">
        <f>SUM(G48:G49)</f>
        <v>130000</v>
      </c>
      <c r="H47" s="71" t="s">
        <v>8</v>
      </c>
      <c r="I47" s="70"/>
    </row>
    <row r="48" spans="1:10" ht="18.75" x14ac:dyDescent="0.2">
      <c r="A48" s="69" t="s">
        <v>31</v>
      </c>
      <c r="B48" s="68" t="s">
        <v>30</v>
      </c>
      <c r="C48" s="67" t="s">
        <v>33</v>
      </c>
      <c r="D48" s="66" t="s">
        <v>32</v>
      </c>
      <c r="E48" s="65" t="s">
        <v>14</v>
      </c>
      <c r="F48" s="64">
        <v>6011500</v>
      </c>
      <c r="G48" s="63">
        <v>80000</v>
      </c>
      <c r="H48" s="62" t="s">
        <v>8</v>
      </c>
      <c r="I48" s="61" t="s">
        <v>13</v>
      </c>
    </row>
    <row r="49" spans="1:9" ht="18.75" x14ac:dyDescent="0.2">
      <c r="A49" s="60" t="s">
        <v>31</v>
      </c>
      <c r="B49" s="59" t="s">
        <v>30</v>
      </c>
      <c r="C49" s="58" t="s">
        <v>29</v>
      </c>
      <c r="D49" s="57" t="s">
        <v>28</v>
      </c>
      <c r="E49" s="29" t="s">
        <v>14</v>
      </c>
      <c r="F49" s="56">
        <v>6011500</v>
      </c>
      <c r="G49" s="55">
        <v>50000</v>
      </c>
      <c r="H49" s="54" t="s">
        <v>8</v>
      </c>
      <c r="I49" s="53" t="s">
        <v>13</v>
      </c>
    </row>
    <row r="50" spans="1:9" ht="18.75" x14ac:dyDescent="0.2">
      <c r="A50" s="49" t="s">
        <v>18</v>
      </c>
      <c r="B50" s="52" t="s">
        <v>27</v>
      </c>
      <c r="C50" s="47"/>
      <c r="D50" s="46" t="s">
        <v>26</v>
      </c>
      <c r="E50" s="45"/>
      <c r="F50" s="45"/>
      <c r="G50" s="51"/>
      <c r="H50" s="50"/>
      <c r="I50" s="42"/>
    </row>
    <row r="51" spans="1:9" ht="18.75" x14ac:dyDescent="0.2">
      <c r="A51" s="49"/>
      <c r="B51" s="48"/>
      <c r="C51" s="47"/>
      <c r="D51" s="46" t="s">
        <v>25</v>
      </c>
      <c r="E51" s="45"/>
      <c r="F51" s="45"/>
      <c r="G51" s="51"/>
      <c r="H51" s="50"/>
      <c r="I51" s="42"/>
    </row>
    <row r="52" spans="1:9" ht="18.75" x14ac:dyDescent="0.2">
      <c r="A52" s="49"/>
      <c r="B52" s="48"/>
      <c r="C52" s="47"/>
      <c r="D52" s="46" t="s">
        <v>24</v>
      </c>
      <c r="E52" s="45"/>
      <c r="F52" s="45"/>
      <c r="G52" s="44">
        <f>G53</f>
        <v>60000</v>
      </c>
      <c r="H52" s="43" t="s">
        <v>8</v>
      </c>
      <c r="I52" s="42"/>
    </row>
    <row r="53" spans="1:9" ht="18.75" x14ac:dyDescent="0.3">
      <c r="A53" s="41" t="s">
        <v>18</v>
      </c>
      <c r="B53" s="40" t="s">
        <v>17</v>
      </c>
      <c r="C53" s="39"/>
      <c r="D53" s="38" t="s">
        <v>23</v>
      </c>
      <c r="E53" s="37" t="s">
        <v>14</v>
      </c>
      <c r="F53" s="37">
        <v>6011500</v>
      </c>
      <c r="G53" s="36">
        <f>SUM(G54:G56)</f>
        <v>60000</v>
      </c>
      <c r="H53" s="35" t="s">
        <v>8</v>
      </c>
      <c r="I53" s="34"/>
    </row>
    <row r="54" spans="1:9" ht="18.75" x14ac:dyDescent="0.3">
      <c r="A54" s="33" t="s">
        <v>18</v>
      </c>
      <c r="B54" s="32" t="s">
        <v>17</v>
      </c>
      <c r="C54" s="31" t="s">
        <v>22</v>
      </c>
      <c r="D54" s="30" t="s">
        <v>21</v>
      </c>
      <c r="E54" s="29" t="s">
        <v>14</v>
      </c>
      <c r="F54" s="29">
        <v>6011500</v>
      </c>
      <c r="G54" s="28">
        <v>20000</v>
      </c>
      <c r="H54" s="27" t="s">
        <v>8</v>
      </c>
      <c r="I54" s="26" t="s">
        <v>13</v>
      </c>
    </row>
    <row r="55" spans="1:9" ht="18.75" x14ac:dyDescent="0.3">
      <c r="A55" s="33" t="s">
        <v>18</v>
      </c>
      <c r="B55" s="32" t="s">
        <v>17</v>
      </c>
      <c r="C55" s="31" t="s">
        <v>20</v>
      </c>
      <c r="D55" s="30" t="s">
        <v>19</v>
      </c>
      <c r="E55" s="29" t="s">
        <v>14</v>
      </c>
      <c r="F55" s="29">
        <v>6011500</v>
      </c>
      <c r="G55" s="28">
        <v>20000</v>
      </c>
      <c r="H55" s="27" t="s">
        <v>8</v>
      </c>
      <c r="I55" s="26" t="s">
        <v>13</v>
      </c>
    </row>
    <row r="56" spans="1:9" ht="18.75" x14ac:dyDescent="0.3">
      <c r="A56" s="25" t="s">
        <v>18</v>
      </c>
      <c r="B56" s="24" t="s">
        <v>17</v>
      </c>
      <c r="C56" s="23" t="s">
        <v>16</v>
      </c>
      <c r="D56" s="22" t="s">
        <v>15</v>
      </c>
      <c r="E56" s="21" t="s">
        <v>14</v>
      </c>
      <c r="F56" s="21">
        <v>6011500</v>
      </c>
      <c r="G56" s="20">
        <v>20000</v>
      </c>
      <c r="H56" s="19" t="s">
        <v>8</v>
      </c>
      <c r="I56" s="18" t="s">
        <v>13</v>
      </c>
    </row>
    <row r="57" spans="1:9" ht="18.75" x14ac:dyDescent="0.2">
      <c r="A57" s="207" t="s">
        <v>12</v>
      </c>
      <c r="B57" s="207"/>
      <c r="C57" s="207"/>
      <c r="D57" s="6"/>
      <c r="E57" s="17"/>
      <c r="F57" s="17"/>
      <c r="G57" s="16"/>
      <c r="H57" s="15"/>
      <c r="I57" s="14"/>
    </row>
    <row r="58" spans="1:9" ht="21" x14ac:dyDescent="0.2">
      <c r="A58" s="11">
        <v>6011110</v>
      </c>
      <c r="B58" s="208" t="s">
        <v>11</v>
      </c>
      <c r="C58" s="208"/>
      <c r="D58" s="12" t="s">
        <v>10</v>
      </c>
      <c r="E58" s="209" t="s">
        <v>9</v>
      </c>
      <c r="F58" s="209"/>
      <c r="G58" s="210">
        <f>G9+G13+G18+G34+G52</f>
        <v>4480640</v>
      </c>
      <c r="H58" s="210"/>
      <c r="I58" s="13" t="s">
        <v>8</v>
      </c>
    </row>
    <row r="59" spans="1:9" ht="18.75" x14ac:dyDescent="0.2">
      <c r="A59" s="11">
        <v>6011120</v>
      </c>
      <c r="B59" s="10" t="s">
        <v>7</v>
      </c>
      <c r="C59" s="12"/>
      <c r="D59" s="12" t="s">
        <v>6</v>
      </c>
      <c r="E59" s="9"/>
      <c r="F59" s="9"/>
      <c r="G59" s="8"/>
      <c r="H59" s="7"/>
      <c r="I59" s="6"/>
    </row>
    <row r="60" spans="1:9" ht="18.75" x14ac:dyDescent="0.2">
      <c r="A60" s="11">
        <v>6011130</v>
      </c>
      <c r="B60" s="10" t="s">
        <v>5</v>
      </c>
      <c r="C60" s="12"/>
      <c r="D60" s="12" t="s">
        <v>4</v>
      </c>
      <c r="E60" s="9"/>
      <c r="F60" s="9"/>
      <c r="G60" s="8"/>
      <c r="H60" s="7"/>
      <c r="I60" s="6"/>
    </row>
    <row r="61" spans="1:9" ht="21" customHeight="1" x14ac:dyDescent="0.2">
      <c r="A61" s="11">
        <v>6011140</v>
      </c>
      <c r="B61" s="208" t="s">
        <v>3</v>
      </c>
      <c r="C61" s="208"/>
      <c r="D61" s="12" t="s">
        <v>2</v>
      </c>
      <c r="E61" s="9"/>
      <c r="F61" s="9"/>
      <c r="G61" s="8"/>
      <c r="H61" s="7"/>
      <c r="I61" s="6"/>
    </row>
    <row r="62" spans="1:9" ht="18.75" x14ac:dyDescent="0.2">
      <c r="A62" s="11">
        <v>6011150</v>
      </c>
      <c r="B62" s="208" t="s">
        <v>1</v>
      </c>
      <c r="C62" s="208"/>
      <c r="D62" s="10" t="s">
        <v>0</v>
      </c>
      <c r="E62" s="9"/>
      <c r="F62" s="9"/>
      <c r="G62" s="8"/>
      <c r="H62" s="7"/>
      <c r="I62" s="6"/>
    </row>
    <row r="63" spans="1:9" ht="18.75" x14ac:dyDescent="0.3">
      <c r="G63" s="5"/>
    </row>
    <row r="64" spans="1:9" ht="18.75" x14ac:dyDescent="0.3">
      <c r="G64" s="4"/>
    </row>
  </sheetData>
  <mergeCells count="15">
    <mergeCell ref="B62:C62"/>
    <mergeCell ref="A57:C57"/>
    <mergeCell ref="B58:C58"/>
    <mergeCell ref="E58:F58"/>
    <mergeCell ref="G58:H58"/>
    <mergeCell ref="B61:C61"/>
    <mergeCell ref="A1:I1"/>
    <mergeCell ref="A2:I2"/>
    <mergeCell ref="A4:A6"/>
    <mergeCell ref="B4:B6"/>
    <mergeCell ref="C4:C6"/>
    <mergeCell ref="D4:D6"/>
    <mergeCell ref="E4:E6"/>
    <mergeCell ref="G4:H6"/>
    <mergeCell ref="I4:I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Header xml:space="preserve">&amp;R&amp;"TH SarabunPSK,ตัวหนา"&amp;16เอกสารหมายเลข 2  </oddHeader>
    <oddFooter>&amp;R&amp;"TH SarabunPSK,ตัวหนา"&amp;16เอกสารแนบบันทึกข้อความ กองนโยบายและแผน ที่ ศธ ๐๕๔๒.๐๑/ว ๓๗๓ ลงวันที่ ๙ ธันวาคม ๒๕๕๙</oddFooter>
  </headerFooter>
  <rowBreaks count="1" manualBreakCount="1">
    <brk id="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การจัดการ</vt:lpstr>
      <vt:lpstr>การจัดการ!Print_Area</vt:lpstr>
      <vt:lpstr>การจัดการ!Print_Titles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2016-12-09T09:17:50Z</dcterms:created>
  <dcterms:modified xsi:type="dcterms:W3CDTF">2016-12-09T09:22:14Z</dcterms:modified>
</cp:coreProperties>
</file>