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O17" i="25" l="1"/>
  <c r="H17" i="25"/>
  <c r="F17" i="25"/>
  <c r="E17" i="25"/>
  <c r="D17" i="25"/>
  <c r="L214" i="1"/>
  <c r="K214" i="1"/>
  <c r="J214" i="1"/>
  <c r="I214" i="1"/>
  <c r="G214" i="1"/>
  <c r="F214" i="1"/>
  <c r="E214" i="1"/>
  <c r="P214" i="1" s="1"/>
  <c r="L213" i="1"/>
  <c r="K213" i="1"/>
  <c r="J213" i="1"/>
  <c r="I213" i="1"/>
  <c r="G213" i="1"/>
  <c r="F213" i="1"/>
  <c r="E213" i="1"/>
  <c r="P213" i="1" s="1"/>
  <c r="P212" i="1"/>
  <c r="P211" i="1"/>
  <c r="P210" i="1"/>
  <c r="P209" i="1"/>
  <c r="P208" i="1"/>
  <c r="L204" i="1"/>
  <c r="K204" i="1"/>
  <c r="J204" i="1"/>
  <c r="I204" i="1"/>
  <c r="G204" i="1"/>
  <c r="F204" i="1"/>
  <c r="P204" i="1" s="1"/>
  <c r="E204" i="1"/>
  <c r="O203" i="1"/>
  <c r="N203" i="1"/>
  <c r="M203" i="1"/>
  <c r="L203" i="1"/>
  <c r="K203" i="1"/>
  <c r="J203" i="1"/>
  <c r="I203" i="1"/>
  <c r="G203" i="1"/>
  <c r="F203" i="1"/>
  <c r="E203" i="1"/>
  <c r="P203" i="1" s="1"/>
  <c r="P202" i="1"/>
  <c r="P201" i="1"/>
  <c r="P200" i="1"/>
  <c r="P199" i="1"/>
  <c r="P198" i="1"/>
  <c r="L193" i="1"/>
  <c r="K193" i="1"/>
  <c r="J193" i="1"/>
  <c r="I193" i="1"/>
  <c r="G193" i="1"/>
  <c r="P193" i="1" s="1"/>
  <c r="F193" i="1"/>
  <c r="E193" i="1"/>
  <c r="L192" i="1"/>
  <c r="K192" i="1"/>
  <c r="J192" i="1"/>
  <c r="I192" i="1"/>
  <c r="G192" i="1"/>
  <c r="P192" i="1" s="1"/>
  <c r="F192" i="1"/>
  <c r="E192" i="1"/>
  <c r="P191" i="1"/>
  <c r="P190" i="1"/>
  <c r="P189" i="1"/>
  <c r="P188" i="1"/>
  <c r="P187" i="1"/>
  <c r="L183" i="1"/>
  <c r="K183" i="1"/>
  <c r="J183" i="1"/>
  <c r="I183" i="1"/>
  <c r="P183" i="1" s="1"/>
  <c r="G183" i="1"/>
  <c r="F183" i="1"/>
  <c r="E183" i="1"/>
  <c r="O182" i="1"/>
  <c r="N182" i="1"/>
  <c r="M182" i="1"/>
  <c r="L182" i="1"/>
  <c r="K182" i="1"/>
  <c r="J182" i="1"/>
  <c r="I182" i="1"/>
  <c r="G182" i="1"/>
  <c r="P182" i="1" s="1"/>
  <c r="F182" i="1"/>
  <c r="E182" i="1"/>
  <c r="P181" i="1"/>
  <c r="P180" i="1"/>
  <c r="P179" i="1"/>
  <c r="P178" i="1"/>
  <c r="P177" i="1"/>
  <c r="L172" i="1"/>
  <c r="K172" i="1"/>
  <c r="J172" i="1"/>
  <c r="I172" i="1"/>
  <c r="G172" i="1"/>
  <c r="F172" i="1"/>
  <c r="E172" i="1"/>
  <c r="L171" i="1"/>
  <c r="K171" i="1"/>
  <c r="J171" i="1"/>
  <c r="I171" i="1"/>
  <c r="G171" i="1"/>
  <c r="F171" i="1"/>
  <c r="E171" i="1"/>
  <c r="P171" i="1" s="1"/>
  <c r="P170" i="1"/>
  <c r="P169" i="1"/>
  <c r="P168" i="1"/>
  <c r="P167" i="1"/>
  <c r="P166" i="1"/>
  <c r="L162" i="1"/>
  <c r="K162" i="1"/>
  <c r="J162" i="1"/>
  <c r="I162" i="1"/>
  <c r="G162" i="1"/>
  <c r="F162" i="1"/>
  <c r="E162" i="1"/>
  <c r="O161" i="1"/>
  <c r="N161" i="1"/>
  <c r="M161" i="1"/>
  <c r="L161" i="1"/>
  <c r="K161" i="1"/>
  <c r="J161" i="1"/>
  <c r="I161" i="1"/>
  <c r="G161" i="1"/>
  <c r="F161" i="1"/>
  <c r="E161" i="1"/>
  <c r="P160" i="1"/>
  <c r="P159" i="1"/>
  <c r="P158" i="1"/>
  <c r="P157" i="1"/>
  <c r="P156" i="1"/>
  <c r="P151" i="1"/>
  <c r="P141" i="1"/>
  <c r="P130" i="1"/>
  <c r="P120" i="1"/>
  <c r="P109" i="1"/>
  <c r="P99" i="1"/>
  <c r="P88" i="1"/>
  <c r="P78" i="1"/>
  <c r="P67" i="1"/>
  <c r="P57" i="1"/>
  <c r="P46" i="1"/>
  <c r="P36" i="1"/>
  <c r="P25" i="1"/>
  <c r="P15" i="1"/>
  <c r="H16" i="13"/>
  <c r="G16" i="13"/>
  <c r="I6" i="16"/>
  <c r="H6" i="16"/>
  <c r="P172" i="1" l="1"/>
  <c r="P161" i="1"/>
  <c r="P162" i="1"/>
  <c r="L151" i="1"/>
  <c r="L150" i="1"/>
  <c r="K151" i="1"/>
  <c r="K150" i="1"/>
  <c r="J151" i="1"/>
  <c r="J150" i="1"/>
  <c r="I151" i="1"/>
  <c r="I150" i="1"/>
  <c r="G151" i="1"/>
  <c r="G150" i="1"/>
  <c r="F151" i="1"/>
  <c r="F150" i="1"/>
  <c r="E151" i="1"/>
  <c r="E150" i="1"/>
  <c r="O140" i="1"/>
  <c r="N140" i="1"/>
  <c r="M140" i="1"/>
  <c r="L141" i="1"/>
  <c r="L140" i="1"/>
  <c r="K141" i="1"/>
  <c r="K140" i="1"/>
  <c r="J141" i="1"/>
  <c r="J140" i="1"/>
  <c r="I141" i="1"/>
  <c r="I140" i="1"/>
  <c r="G141" i="1"/>
  <c r="G140" i="1"/>
  <c r="F140" i="1"/>
  <c r="F141" i="1"/>
  <c r="E141" i="1"/>
  <c r="E140" i="1"/>
  <c r="L129" i="1"/>
  <c r="K130" i="1"/>
  <c r="K129" i="1"/>
  <c r="J130" i="1"/>
  <c r="J129" i="1"/>
  <c r="I130" i="1"/>
  <c r="I129" i="1"/>
  <c r="G130" i="1"/>
  <c r="G129" i="1"/>
  <c r="F130" i="1"/>
  <c r="F129" i="1"/>
  <c r="E130" i="1"/>
  <c r="E129" i="1"/>
  <c r="L119" i="1"/>
  <c r="K120" i="1"/>
  <c r="K119" i="1"/>
  <c r="J120" i="1"/>
  <c r="J119" i="1"/>
  <c r="I120" i="1"/>
  <c r="I119" i="1"/>
  <c r="E114" i="1"/>
  <c r="F119" i="1" s="1"/>
  <c r="P103" i="1"/>
  <c r="L108" i="1"/>
  <c r="K109" i="1"/>
  <c r="K108" i="1"/>
  <c r="J109" i="1"/>
  <c r="J108" i="1"/>
  <c r="I109" i="1"/>
  <c r="I108" i="1"/>
  <c r="G109" i="1"/>
  <c r="G108" i="1"/>
  <c r="F109" i="1"/>
  <c r="F108" i="1"/>
  <c r="E109" i="1"/>
  <c r="E108" i="1"/>
  <c r="L99" i="1"/>
  <c r="L98" i="1"/>
  <c r="K99" i="1"/>
  <c r="K98" i="1"/>
  <c r="J99" i="1"/>
  <c r="J98" i="1"/>
  <c r="I99" i="1"/>
  <c r="I98" i="1"/>
  <c r="G99" i="1"/>
  <c r="G98" i="1"/>
  <c r="F99" i="1"/>
  <c r="F98" i="1"/>
  <c r="E99" i="1"/>
  <c r="E98" i="1"/>
  <c r="L87" i="1"/>
  <c r="K88" i="1"/>
  <c r="K87" i="1"/>
  <c r="J88" i="1"/>
  <c r="J87" i="1"/>
  <c r="I88" i="1"/>
  <c r="I87" i="1"/>
  <c r="P72" i="1"/>
  <c r="L78" i="1"/>
  <c r="L77" i="1"/>
  <c r="K78" i="1"/>
  <c r="K77" i="1"/>
  <c r="J78" i="1"/>
  <c r="J77" i="1"/>
  <c r="I78" i="1"/>
  <c r="I77" i="1"/>
  <c r="G78" i="1"/>
  <c r="G77" i="1"/>
  <c r="F78" i="1"/>
  <c r="F77" i="1"/>
  <c r="E78" i="1"/>
  <c r="E77" i="1"/>
  <c r="N45" i="1"/>
  <c r="M45" i="1"/>
  <c r="L46" i="1"/>
  <c r="L45" i="1"/>
  <c r="K46" i="1"/>
  <c r="K45" i="1"/>
  <c r="J46" i="1"/>
  <c r="J45" i="1"/>
  <c r="I46" i="1"/>
  <c r="I45" i="1"/>
  <c r="G46" i="1"/>
  <c r="G45" i="1"/>
  <c r="F46" i="1"/>
  <c r="F45" i="1"/>
  <c r="E46" i="1"/>
  <c r="E45" i="1"/>
  <c r="P45" i="1" s="1"/>
  <c r="O35" i="1"/>
  <c r="N35" i="1"/>
  <c r="M35" i="1"/>
  <c r="L36" i="1"/>
  <c r="L35" i="1"/>
  <c r="K36" i="1"/>
  <c r="K35" i="1"/>
  <c r="J36" i="1"/>
  <c r="J35" i="1"/>
  <c r="I36" i="1"/>
  <c r="I35" i="1"/>
  <c r="G36" i="1"/>
  <c r="G35" i="1"/>
  <c r="F36" i="1"/>
  <c r="F35" i="1"/>
  <c r="E36" i="1"/>
  <c r="E35" i="1"/>
  <c r="F24" i="1"/>
  <c r="P19" i="1"/>
  <c r="O24" i="1"/>
  <c r="N25" i="1"/>
  <c r="N24" i="1"/>
  <c r="M25" i="1"/>
  <c r="M24" i="1"/>
  <c r="L25" i="1"/>
  <c r="L24" i="1"/>
  <c r="K25" i="1"/>
  <c r="K24" i="1"/>
  <c r="J25" i="1"/>
  <c r="J24" i="1"/>
  <c r="I25" i="1"/>
  <c r="I24" i="1"/>
  <c r="G25" i="1"/>
  <c r="G24" i="1"/>
  <c r="F25" i="1"/>
  <c r="E25" i="1"/>
  <c r="E24" i="1"/>
  <c r="P24" i="1" s="1"/>
  <c r="P13" i="1"/>
  <c r="P12" i="1"/>
  <c r="P11" i="1"/>
  <c r="P10" i="1"/>
  <c r="P9" i="1"/>
  <c r="O15" i="1"/>
  <c r="O14" i="1"/>
  <c r="N15" i="1"/>
  <c r="N14" i="1"/>
  <c r="M15" i="1"/>
  <c r="M14" i="1"/>
  <c r="L15" i="1"/>
  <c r="L14" i="1"/>
  <c r="K15" i="1"/>
  <c r="K14" i="1"/>
  <c r="J15" i="1"/>
  <c r="J14" i="1"/>
  <c r="P14" i="1" s="1"/>
  <c r="I15" i="1"/>
  <c r="I14" i="1"/>
  <c r="F120" i="1" l="1"/>
  <c r="E119" i="1"/>
  <c r="G119" i="1"/>
  <c r="E120" i="1"/>
  <c r="G120" i="1"/>
  <c r="P114" i="1"/>
  <c r="O13" i="25"/>
  <c r="H12" i="25"/>
  <c r="H11" i="25"/>
  <c r="H10" i="25"/>
  <c r="O9" i="25"/>
  <c r="O8" i="25"/>
  <c r="H9" i="25" l="1"/>
  <c r="O11" i="25"/>
  <c r="O10" i="25"/>
  <c r="H13" i="25"/>
  <c r="O12" i="25"/>
  <c r="H8" i="25"/>
  <c r="O7" i="25" l="1"/>
  <c r="H7" i="25" l="1"/>
  <c r="P55" i="1"/>
  <c r="P54" i="1"/>
  <c r="P53" i="1"/>
  <c r="P52" i="1"/>
  <c r="P51" i="1"/>
  <c r="O56" i="1"/>
  <c r="G88" i="1" l="1"/>
  <c r="G87" i="1"/>
  <c r="F88" i="1"/>
  <c r="F87" i="1"/>
  <c r="E88" i="1"/>
  <c r="E87" i="1"/>
  <c r="L67" i="1"/>
  <c r="L66" i="1"/>
  <c r="K67" i="1"/>
  <c r="K66" i="1"/>
  <c r="J67" i="1"/>
  <c r="J66" i="1"/>
  <c r="I67" i="1"/>
  <c r="I66" i="1"/>
  <c r="G67" i="1"/>
  <c r="G66" i="1"/>
  <c r="F67" i="1"/>
  <c r="F66" i="1"/>
  <c r="E67" i="1"/>
  <c r="E66" i="1"/>
  <c r="P61" i="1"/>
  <c r="N56" i="1"/>
  <c r="M56" i="1"/>
  <c r="L57" i="1"/>
  <c r="L56" i="1"/>
  <c r="K57" i="1"/>
  <c r="K56" i="1"/>
  <c r="J57" i="1"/>
  <c r="J56" i="1"/>
  <c r="I57" i="1"/>
  <c r="I56" i="1"/>
  <c r="G57" i="1"/>
  <c r="G56" i="1"/>
  <c r="F57" i="1"/>
  <c r="F56" i="1"/>
  <c r="E57" i="1"/>
  <c r="E56" i="1"/>
  <c r="P41" i="1"/>
  <c r="P40" i="1"/>
  <c r="P34" i="1"/>
  <c r="P33" i="1"/>
  <c r="P32" i="1"/>
  <c r="P31" i="1"/>
  <c r="P30" i="1"/>
  <c r="P149" i="1"/>
  <c r="P148" i="1"/>
  <c r="P147" i="1"/>
  <c r="P146" i="1"/>
  <c r="P145" i="1"/>
  <c r="P139" i="1"/>
  <c r="P138" i="1"/>
  <c r="P137" i="1"/>
  <c r="P136" i="1"/>
  <c r="P135" i="1"/>
  <c r="P128" i="1"/>
  <c r="P127" i="1"/>
  <c r="P126" i="1"/>
  <c r="P125" i="1"/>
  <c r="P124" i="1"/>
  <c r="P118" i="1"/>
  <c r="P117" i="1"/>
  <c r="P116" i="1"/>
  <c r="P115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P20" i="1"/>
  <c r="I13" i="25" l="1"/>
  <c r="K13" i="25" s="1"/>
  <c r="I9" i="25"/>
  <c r="K9" i="25" s="1"/>
  <c r="P7" i="25"/>
  <c r="Q7" i="25"/>
  <c r="P140" i="1"/>
  <c r="J13" i="25" s="1"/>
  <c r="P119" i="1"/>
  <c r="J12" i="25" s="1"/>
  <c r="P56" i="1"/>
  <c r="J9" i="25" s="1"/>
  <c r="Q8" i="25"/>
  <c r="I8" i="25"/>
  <c r="K8" i="25" s="1"/>
  <c r="P35" i="1"/>
  <c r="J8" i="25" s="1"/>
  <c r="J7" i="25"/>
  <c r="I7" i="25"/>
  <c r="I12" i="25"/>
  <c r="K12" i="25" s="1"/>
  <c r="P150" i="1"/>
  <c r="Q13" i="25" s="1"/>
  <c r="P13" i="25"/>
  <c r="R13" i="25" s="1"/>
  <c r="P129" i="1"/>
  <c r="Q12" i="25" s="1"/>
  <c r="P12" i="25"/>
  <c r="R12" i="25" s="1"/>
  <c r="P11" i="25"/>
  <c r="R11" i="25" s="1"/>
  <c r="P108" i="1"/>
  <c r="Q11" i="25" s="1"/>
  <c r="I11" i="25"/>
  <c r="K11" i="25" s="1"/>
  <c r="P98" i="1"/>
  <c r="J11" i="25" s="1"/>
  <c r="P87" i="1"/>
  <c r="Q10" i="25" s="1"/>
  <c r="P10" i="25"/>
  <c r="R10" i="25" s="1"/>
  <c r="P77" i="1"/>
  <c r="J10" i="25" s="1"/>
  <c r="I10" i="25"/>
  <c r="K10" i="25" s="1"/>
  <c r="P66" i="1"/>
  <c r="Q9" i="25" s="1"/>
  <c r="P9" i="25"/>
  <c r="R9" i="25" s="1"/>
  <c r="P44" i="1"/>
  <c r="P43" i="1"/>
  <c r="P42" i="1"/>
  <c r="K7" i="25" l="1"/>
  <c r="I17" i="25"/>
  <c r="Q17" i="25"/>
  <c r="J17" i="25"/>
  <c r="S7" i="25"/>
  <c r="N13" i="25"/>
  <c r="S13" i="25"/>
  <c r="T13" i="25" s="1"/>
  <c r="L13" i="25"/>
  <c r="M13" i="25" s="1"/>
  <c r="G13" i="25"/>
  <c r="S12" i="25"/>
  <c r="T12" i="25" s="1"/>
  <c r="N12" i="25"/>
  <c r="G12" i="25"/>
  <c r="L12" i="25"/>
  <c r="M12" i="25" s="1"/>
  <c r="S11" i="25"/>
  <c r="T11" i="25" s="1"/>
  <c r="N11" i="25"/>
  <c r="G11" i="25"/>
  <c r="L11" i="25"/>
  <c r="M11" i="25" s="1"/>
  <c r="S10" i="25"/>
  <c r="T10" i="25" s="1"/>
  <c r="N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P8" i="25"/>
  <c r="R8" i="25" s="1"/>
  <c r="G17" i="25" l="1"/>
  <c r="K17" i="25"/>
  <c r="L17" i="25"/>
  <c r="P17" i="25"/>
  <c r="S17" i="25" s="1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M17" i="25" l="1"/>
  <c r="N17" i="25"/>
  <c r="R17" i="25"/>
  <c r="T17" i="25" s="1"/>
  <c r="G22" i="16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7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<sst xmlns="http://schemas.openxmlformats.org/spreadsheetml/2006/main" count="768" uniqueCount="114">
  <si>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</si>
  <si>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</si>
  <si>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</si>
  <si>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</si>
  <si>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</si>
  <si>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</si>
  <si>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</si>
  <si>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</si>
  <si>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</si>
  <si>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</si>
  <si>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</si>
  <si>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</si>
  <si>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</si>
  <si>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</si>
  <si>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</si>
  <si>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</si>
  <si>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</si>
  <si>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</si>
  <si>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</si>
  <si>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</si>
  <si>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</si>
  <si>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</si>
  <si>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</si>
  <si>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</si>
  <si>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</si>
  <si>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</si>
  <si>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</si>
  <si>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</si>
  <si>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</si>
  <si>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</si>
  <si>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</si>
  <si>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</si>
  <si>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</si>
  <si>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</si>
  <si>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</si>
  <si>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</si>
  <si>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</si>
  <si>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</si>
  <si>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</si>
  <si>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</si>
  <si>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</si>
  <si>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</si>
  <si>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</si>
  <si>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</si>
  <si>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</si>
  <si>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</si>
  <si>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</si>
  <si>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</si>
  <si>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</si>
  <si>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</si>
  <si>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</si>
  <si>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</si>
  <si>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</si>
  <si>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</si>
  <si>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</si>
  <si>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</si>
  <si>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</si>
  <si>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</si>
  <si>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</si>
  <si>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</si>
  <si>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</si>
  <si>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</si>
  <si>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</si>
  <si>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</si>
  <si>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</si>
  <si>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</si>
  <si>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</si>
  <si>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</si>
  <si>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</si>
  <si>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</si>
  <si>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</si>
  <si>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</si>
  <si>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</si>
  <si>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</si>
  <si>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</si>
  <si>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</si>
  <si>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</si>
  <si>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</si>
  <si>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</si>
  <si>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</si>
  <si>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</si>
  <si>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</si>
  <si>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</si>
  <si>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</si>
  <si>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</si>
  <si>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</si>
  <si>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</si>
  <si>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</si>
  <si>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</si>
  <si>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</si>
  <si>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</si>
  <si>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</si>
  <si>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</si>
  <si>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</si>
  <si>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</si>
  <si>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</si>
  <si>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</si>
  <si>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</si>
  <si>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</si>
  <si>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</si>
  <si>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433-434</t>
  </si>
  <si>
    <t>442-443</t>
  </si>
  <si>
    <t>444-445</t>
  </si>
  <si>
    <t>446-447</t>
  </si>
  <si>
    <t>ห้องคอมพิวเตอร์</t>
  </si>
  <si>
    <t>ห้องเรียนรวม</t>
  </si>
  <si>
    <t>อาคารคณะวิทยาการจัดการ (อาคาร 4)</t>
  </si>
  <si>
    <t>วิทยาการจัดการ</t>
  </si>
  <si>
    <t>อาคาร 4</t>
  </si>
  <si>
    <t>ชื่ออาคาร : อาคารคณะวิทยาการจัดการ (อาคาร 4)</t>
  </si>
  <si>
    <t>ห้องปฏิบัติการ</t>
  </si>
  <si>
    <t>…………..</t>
  </si>
  <si>
    <t>ผลรวมการวิเคราะห์ฯ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</si>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</sst>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3" fontId="4" fillId="12" borderId="2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/>
    <xf numFmtId="3" fontId="18" fillId="0" borderId="20" xfId="0" applyNumberFormat="1" applyFont="1" applyFill="1" applyBorder="1" applyAlignment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Border="1"/>
    <xf numFmtId="43" fontId="12" fillId="14" borderId="3" xfId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8" fillId="2" borderId="4" xfId="0" applyFont="1" applyFill="1" applyBorder="1"/>
    <xf numFmtId="0" fontId="8" fillId="2" borderId="5" xfId="0" applyFont="1" applyFill="1" applyBorder="1"/>
    <xf numFmtId="188" fontId="8" fillId="2" borderId="8" xfId="1" applyNumberFormat="1" applyFont="1" applyFill="1" applyBorder="1" applyAlignment="1">
      <alignment horizontal="center"/>
    </xf>
    <xf numFmtId="0" fontId="4" fillId="0" borderId="0" xfId="0" applyFont="1" applyBorder="1"/>
    <xf numFmtId="43" fontId="11" fillId="8" borderId="17" xfId="1" applyFont="1" applyFill="1" applyBorder="1" applyAlignment="1">
      <alignment horizontal="center"/>
    </xf>
    <xf numFmtId="43" fontId="11" fillId="8" borderId="17" xfId="1" applyFont="1" applyFill="1" applyBorder="1"/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2" fillId="2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8" borderId="20" xfId="1" applyFont="1" applyFill="1" applyBorder="1"/>
    <xf numFmtId="43" fontId="11" fillId="0" borderId="20" xfId="1" applyFont="1" applyBorder="1" applyAlignment="1">
      <alignment horizontal="center" vertical="center"/>
    </xf>
    <xf numFmtId="43" fontId="11" fillId="0" borderId="20" xfId="1" applyFont="1" applyFill="1" applyBorder="1"/>
    <xf numFmtId="43" fontId="12" fillId="2" borderId="20" xfId="1" applyFont="1" applyFill="1" applyBorder="1"/>
    <xf numFmtId="43" fontId="11" fillId="8" borderId="23" xfId="1" applyFont="1" applyFill="1" applyBorder="1" applyAlignment="1">
      <alignment horizontal="center"/>
    </xf>
    <xf numFmtId="43" fontId="11" fillId="8" borderId="23" xfId="1" applyFont="1" applyFill="1" applyBorder="1"/>
    <xf numFmtId="43" fontId="11" fillId="0" borderId="23" xfId="1" applyFont="1" applyBorder="1" applyAlignment="1">
      <alignment horizontal="center" vertical="center"/>
    </xf>
    <xf numFmtId="43" fontId="11" fillId="0" borderId="23" xfId="1" applyFont="1" applyFill="1" applyBorder="1"/>
    <xf numFmtId="43" fontId="12" fillId="2" borderId="23" xfId="1" applyFont="1" applyFill="1" applyBorder="1"/>
    <xf numFmtId="43" fontId="12" fillId="14" borderId="10" xfId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G25" sqref="G25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26" t="s">
        <v>53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">
      <c r="M3" s="13"/>
    </row>
    <row r="4" spans="2:13" ht="31.5" customHeight="1" x14ac:dyDescent="0.3">
      <c r="B4" s="135" t="s">
        <v>14</v>
      </c>
      <c r="C4" s="128" t="s">
        <v>31</v>
      </c>
      <c r="D4" s="128" t="s">
        <v>19</v>
      </c>
      <c r="E4" s="128" t="s">
        <v>20</v>
      </c>
      <c r="F4" s="128" t="s">
        <v>22</v>
      </c>
      <c r="G4" s="135" t="s">
        <v>30</v>
      </c>
      <c r="H4" s="134" t="s">
        <v>21</v>
      </c>
      <c r="I4" s="134"/>
      <c r="J4" s="134"/>
      <c r="K4" s="134"/>
      <c r="L4" s="134"/>
      <c r="M4" s="136" t="s">
        <v>5</v>
      </c>
    </row>
    <row r="5" spans="2:13" s="2" customFormat="1" ht="37.5" x14ac:dyDescent="0.2">
      <c r="B5" s="135"/>
      <c r="C5" s="129"/>
      <c r="D5" s="130"/>
      <c r="E5" s="130"/>
      <c r="F5" s="129"/>
      <c r="G5" s="135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6"/>
    </row>
    <row r="6" spans="2:13" x14ac:dyDescent="0.3">
      <c r="B6" s="17" t="s">
        <v>106</v>
      </c>
      <c r="C6" s="3"/>
      <c r="D6" s="20"/>
      <c r="E6" s="20"/>
      <c r="F6" s="5"/>
      <c r="G6" s="28">
        <f t="shared" ref="G6" si="0">SUM(H6:L6)</f>
        <v>736</v>
      </c>
      <c r="H6" s="27">
        <f>SUM(A02_พท.ห้อง!G10:G12)</f>
        <v>352</v>
      </c>
      <c r="I6" s="28">
        <f>SUM(A02_พท.ห้อง!G6:G9)</f>
        <v>384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1" t="s">
        <v>2</v>
      </c>
      <c r="C22" s="132"/>
      <c r="D22" s="132"/>
      <c r="E22" s="132"/>
      <c r="F22" s="133"/>
      <c r="G22" s="34">
        <f t="shared" ref="G22:L22" si="1">SUM(G6:G21)</f>
        <v>736</v>
      </c>
      <c r="H22" s="34">
        <f t="shared" si="1"/>
        <v>352</v>
      </c>
      <c r="I22" s="34">
        <f t="shared" si="1"/>
        <v>384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8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pane ySplit="5" topLeftCell="A6" activePane="bottomLeft" state="frozen"/>
      <selection pane="bottomLeft" activeCell="L10" sqref="L10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4.95" customHeight="1" x14ac:dyDescent="0.3">
      <c r="A2" s="126" t="s">
        <v>52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3">
      <c r="A3" s="16" t="s">
        <v>106</v>
      </c>
    </row>
    <row r="4" spans="1:9" s="2" customFormat="1" x14ac:dyDescent="0.2">
      <c r="A4" s="137" t="s">
        <v>50</v>
      </c>
      <c r="B4" s="137" t="s">
        <v>23</v>
      </c>
      <c r="C4" s="137"/>
      <c r="D4" s="137"/>
      <c r="E4" s="137"/>
      <c r="F4" s="137"/>
      <c r="G4" s="137" t="s">
        <v>13</v>
      </c>
      <c r="H4" s="137" t="s">
        <v>12</v>
      </c>
      <c r="I4" s="137" t="s">
        <v>5</v>
      </c>
    </row>
    <row r="5" spans="1:9" ht="60.75" x14ac:dyDescent="0.3">
      <c r="A5" s="137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37"/>
      <c r="H5" s="137"/>
      <c r="I5" s="137"/>
    </row>
    <row r="6" spans="1:9" x14ac:dyDescent="0.3">
      <c r="A6" s="38">
        <v>424</v>
      </c>
      <c r="B6" s="31"/>
      <c r="C6" s="3" t="s">
        <v>51</v>
      </c>
      <c r="D6" s="3"/>
      <c r="E6" s="3"/>
      <c r="F6" s="3"/>
      <c r="G6" s="31">
        <v>96</v>
      </c>
      <c r="H6" s="3">
        <v>38</v>
      </c>
      <c r="I6" s="18" t="s">
        <v>104</v>
      </c>
    </row>
    <row r="7" spans="1:9" x14ac:dyDescent="0.3">
      <c r="A7" s="38">
        <v>425</v>
      </c>
      <c r="B7" s="31"/>
      <c r="C7" s="3" t="s">
        <v>51</v>
      </c>
      <c r="D7" s="3"/>
      <c r="E7" s="3"/>
      <c r="F7" s="3"/>
      <c r="G7" s="31">
        <v>96</v>
      </c>
      <c r="H7" s="3">
        <v>38</v>
      </c>
      <c r="I7" s="18" t="s">
        <v>104</v>
      </c>
    </row>
    <row r="8" spans="1:9" x14ac:dyDescent="0.3">
      <c r="A8" s="38">
        <v>432</v>
      </c>
      <c r="B8" s="31"/>
      <c r="C8" s="3" t="s">
        <v>51</v>
      </c>
      <c r="D8" s="3"/>
      <c r="E8" s="3"/>
      <c r="F8" s="3"/>
      <c r="G8" s="31">
        <v>64</v>
      </c>
      <c r="H8" s="3">
        <v>30</v>
      </c>
      <c r="I8" s="18" t="s">
        <v>104</v>
      </c>
    </row>
    <row r="9" spans="1:9" x14ac:dyDescent="0.3">
      <c r="A9" s="38" t="s">
        <v>100</v>
      </c>
      <c r="B9" s="31"/>
      <c r="C9" s="3" t="s">
        <v>51</v>
      </c>
      <c r="D9" s="3"/>
      <c r="E9" s="3"/>
      <c r="F9" s="3"/>
      <c r="G9" s="31">
        <v>128</v>
      </c>
      <c r="H9" s="3">
        <v>50</v>
      </c>
      <c r="I9" s="18" t="s">
        <v>104</v>
      </c>
    </row>
    <row r="10" spans="1:9" x14ac:dyDescent="0.3">
      <c r="A10" s="38" t="s">
        <v>101</v>
      </c>
      <c r="B10" s="31" t="s">
        <v>51</v>
      </c>
      <c r="C10" s="3"/>
      <c r="D10" s="3"/>
      <c r="E10" s="3"/>
      <c r="F10" s="3"/>
      <c r="G10" s="31">
        <v>96</v>
      </c>
      <c r="H10" s="3">
        <v>70</v>
      </c>
      <c r="I10" s="18" t="s">
        <v>105</v>
      </c>
    </row>
    <row r="11" spans="1:9" x14ac:dyDescent="0.3">
      <c r="A11" s="38" t="s">
        <v>102</v>
      </c>
      <c r="B11" s="31" t="s">
        <v>51</v>
      </c>
      <c r="C11" s="3"/>
      <c r="D11" s="3"/>
      <c r="E11" s="3"/>
      <c r="F11" s="3"/>
      <c r="G11" s="31">
        <v>128</v>
      </c>
      <c r="H11" s="3">
        <v>90</v>
      </c>
      <c r="I11" s="18" t="s">
        <v>105</v>
      </c>
    </row>
    <row r="12" spans="1:9" x14ac:dyDescent="0.3">
      <c r="A12" s="38" t="s">
        <v>103</v>
      </c>
      <c r="B12" s="31" t="s">
        <v>51</v>
      </c>
      <c r="C12" s="3"/>
      <c r="D12" s="3"/>
      <c r="E12" s="3"/>
      <c r="F12" s="3"/>
      <c r="G12" s="31">
        <v>128</v>
      </c>
      <c r="H12" s="3">
        <v>90</v>
      </c>
      <c r="I12" s="18" t="s">
        <v>105</v>
      </c>
    </row>
    <row r="13" spans="1:9" x14ac:dyDescent="0.3">
      <c r="A13" s="101"/>
      <c r="B13" s="102"/>
      <c r="C13" s="103"/>
      <c r="D13" s="103"/>
      <c r="E13" s="103"/>
      <c r="F13" s="103"/>
      <c r="G13" s="102"/>
      <c r="H13" s="103"/>
      <c r="I13" s="104"/>
    </row>
    <row r="14" spans="1:9" x14ac:dyDescent="0.3">
      <c r="A14" s="105"/>
      <c r="B14" s="106"/>
      <c r="C14" s="107"/>
      <c r="D14" s="107"/>
      <c r="E14" s="107"/>
      <c r="F14" s="107"/>
      <c r="G14" s="106"/>
      <c r="H14" s="107"/>
      <c r="I14" s="108"/>
    </row>
    <row r="15" spans="1:9" x14ac:dyDescent="0.3">
      <c r="A15" s="109"/>
      <c r="B15" s="110"/>
      <c r="C15" s="111"/>
      <c r="D15" s="111"/>
      <c r="E15" s="111"/>
      <c r="F15" s="111"/>
      <c r="G15" s="110"/>
      <c r="H15" s="111"/>
      <c r="I15" s="112"/>
    </row>
    <row r="16" spans="1:9" s="16" customFormat="1" x14ac:dyDescent="0.3">
      <c r="A16" s="33" t="s">
        <v>2</v>
      </c>
      <c r="B16" s="33"/>
      <c r="C16" s="33"/>
      <c r="D16" s="33"/>
      <c r="E16" s="33"/>
      <c r="F16" s="33"/>
      <c r="G16" s="34">
        <f>SUM(G6:G15)</f>
        <v>736</v>
      </c>
      <c r="H16" s="32">
        <f>SUM(H6:H15)</f>
        <v>406</v>
      </c>
      <c r="I16" s="33"/>
    </row>
    <row r="18" spans="1:7" x14ac:dyDescent="0.3">
      <c r="A18" s="16"/>
      <c r="G18" s="36"/>
    </row>
    <row r="19" spans="1:7" x14ac:dyDescent="0.3">
      <c r="G19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6692913385826772" bottom="0.51181102362204722" header="0.47244094488188981" footer="0.39370078740157483"/>
  <pageSetup paperSize="9" scale="9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14"/>
  <sheetViews>
    <sheetView view="pageBreakPreview" topLeftCell="A193" zoomScaleNormal="100" zoomScaleSheetLayoutView="100" workbookViewId="0">
      <selection activeCell="E199" sqref="E199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78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13" t="s">
        <v>32</v>
      </c>
    </row>
    <row r="2" spans="1:19" s="45" customFormat="1" ht="23.25" x14ac:dyDescent="0.2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7" customFormat="1" ht="21" x14ac:dyDescent="0.35">
      <c r="A3" s="6" t="s">
        <v>73</v>
      </c>
      <c r="B3" s="6" t="s">
        <v>107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14"/>
    </row>
    <row r="4" spans="1:19" s="8" customFormat="1" ht="21" x14ac:dyDescent="0.35">
      <c r="A4" s="7" t="s">
        <v>14</v>
      </c>
      <c r="C4" s="58" t="s">
        <v>108</v>
      </c>
      <c r="D4" s="58"/>
      <c r="E4" s="7"/>
      <c r="G4" s="9"/>
      <c r="H4" s="14"/>
      <c r="I4" s="9"/>
      <c r="J4" s="9"/>
      <c r="K4" s="9"/>
      <c r="L4" s="9"/>
      <c r="M4" s="9"/>
      <c r="N4" s="9"/>
      <c r="O4" s="9"/>
      <c r="P4" s="115"/>
    </row>
    <row r="5" spans="1:19" s="8" customFormat="1" ht="21" x14ac:dyDescent="0.35">
      <c r="A5" s="58" t="s">
        <v>88</v>
      </c>
      <c r="C5" s="58">
        <v>424</v>
      </c>
      <c r="D5" s="58"/>
      <c r="E5" s="58"/>
      <c r="H5" s="41"/>
      <c r="I5" s="9"/>
      <c r="J5" s="9"/>
      <c r="K5" s="9"/>
      <c r="L5" s="9"/>
      <c r="M5" s="9"/>
      <c r="P5" s="115"/>
    </row>
    <row r="6" spans="1:19" x14ac:dyDescent="0.3">
      <c r="A6" s="42" t="s">
        <v>7</v>
      </c>
      <c r="C6" s="70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42" t="s">
        <v>0</v>
      </c>
      <c r="B7" s="53" t="s">
        <v>74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44" t="s">
        <v>2</v>
      </c>
    </row>
    <row r="8" spans="1:19" s="44" customFormat="1" x14ac:dyDescent="0.3">
      <c r="A8" s="143"/>
      <c r="B8" s="54" t="s">
        <v>1</v>
      </c>
      <c r="C8" s="55" t="s">
        <v>75</v>
      </c>
      <c r="D8" s="55" t="s">
        <v>76</v>
      </c>
      <c r="E8" s="55" t="s">
        <v>77</v>
      </c>
      <c r="F8" s="55" t="s">
        <v>78</v>
      </c>
      <c r="G8" s="55" t="s">
        <v>79</v>
      </c>
      <c r="H8" s="55" t="s">
        <v>80</v>
      </c>
      <c r="I8" s="55" t="s">
        <v>81</v>
      </c>
      <c r="J8" s="55" t="s">
        <v>82</v>
      </c>
      <c r="K8" s="55" t="s">
        <v>83</v>
      </c>
      <c r="L8" s="55" t="s">
        <v>84</v>
      </c>
      <c r="M8" s="55" t="s">
        <v>85</v>
      </c>
      <c r="N8" s="55" t="s">
        <v>86</v>
      </c>
      <c r="O8" s="55" t="s">
        <v>87</v>
      </c>
      <c r="P8" s="145"/>
      <c r="S8" s="46"/>
    </row>
    <row r="9" spans="1:19" s="44" customFormat="1" x14ac:dyDescent="0.3">
      <c r="A9" s="168" t="s">
        <v>24</v>
      </c>
      <c r="B9" s="168"/>
      <c r="C9" s="47"/>
      <c r="D9" s="47"/>
      <c r="E9" s="93"/>
      <c r="F9" s="93"/>
      <c r="G9" s="93"/>
      <c r="H9" s="59"/>
      <c r="I9" s="159">
        <v>20</v>
      </c>
      <c r="J9" s="160"/>
      <c r="K9" s="161"/>
      <c r="L9" s="159">
        <v>19</v>
      </c>
      <c r="M9" s="160"/>
      <c r="N9" s="161"/>
      <c r="O9" s="93"/>
      <c r="P9" s="116">
        <f>SUM(C9:O9)</f>
        <v>39</v>
      </c>
      <c r="S9" s="46"/>
    </row>
    <row r="10" spans="1:19" s="44" customFormat="1" x14ac:dyDescent="0.3">
      <c r="A10" s="169" t="s">
        <v>25</v>
      </c>
      <c r="B10" s="169"/>
      <c r="C10" s="48"/>
      <c r="D10" s="48"/>
      <c r="E10" s="49"/>
      <c r="F10" s="49"/>
      <c r="G10" s="49"/>
      <c r="H10" s="60"/>
      <c r="I10" s="162">
        <v>19</v>
      </c>
      <c r="J10" s="163"/>
      <c r="K10" s="164"/>
      <c r="L10" s="162">
        <v>19</v>
      </c>
      <c r="M10" s="163"/>
      <c r="N10" s="163"/>
      <c r="O10" s="164"/>
      <c r="P10" s="117">
        <f t="shared" ref="P10:P14" si="0">SUM(C10:O10)</f>
        <v>38</v>
      </c>
      <c r="S10" s="46"/>
    </row>
    <row r="11" spans="1:19" s="44" customFormat="1" x14ac:dyDescent="0.3">
      <c r="A11" s="169" t="s">
        <v>26</v>
      </c>
      <c r="B11" s="169"/>
      <c r="C11" s="48"/>
      <c r="D11" s="48"/>
      <c r="E11" s="49"/>
      <c r="F11" s="49"/>
      <c r="G11" s="49"/>
      <c r="H11" s="61"/>
      <c r="I11" s="150">
        <v>20</v>
      </c>
      <c r="J11" s="151"/>
      <c r="K11" s="151"/>
      <c r="L11" s="152"/>
      <c r="M11" s="150">
        <v>19</v>
      </c>
      <c r="N11" s="151"/>
      <c r="O11" s="152"/>
      <c r="P11" s="117">
        <f t="shared" si="0"/>
        <v>39</v>
      </c>
      <c r="S11" s="46"/>
    </row>
    <row r="12" spans="1:19" s="44" customFormat="1" x14ac:dyDescent="0.3">
      <c r="A12" s="169" t="s">
        <v>27</v>
      </c>
      <c r="B12" s="169"/>
      <c r="C12" s="48"/>
      <c r="D12" s="48"/>
      <c r="E12" s="49"/>
      <c r="F12" s="49"/>
      <c r="G12" s="49"/>
      <c r="H12" s="61"/>
      <c r="I12" s="153">
        <v>20</v>
      </c>
      <c r="J12" s="154"/>
      <c r="K12" s="155"/>
      <c r="L12" s="153">
        <v>19</v>
      </c>
      <c r="M12" s="154"/>
      <c r="N12" s="155"/>
      <c r="O12" s="100">
        <v>20</v>
      </c>
      <c r="P12" s="117">
        <f t="shared" si="0"/>
        <v>59</v>
      </c>
      <c r="S12" s="46"/>
    </row>
    <row r="13" spans="1:19" s="44" customFormat="1" x14ac:dyDescent="0.3">
      <c r="A13" s="170" t="s">
        <v>28</v>
      </c>
      <c r="B13" s="170"/>
      <c r="C13" s="50"/>
      <c r="D13" s="50"/>
      <c r="E13" s="51"/>
      <c r="F13" s="51"/>
      <c r="G13" s="51"/>
      <c r="H13" s="62"/>
      <c r="I13" s="156">
        <v>20</v>
      </c>
      <c r="J13" s="157"/>
      <c r="K13" s="158"/>
      <c r="L13" s="156">
        <v>19</v>
      </c>
      <c r="M13" s="157"/>
      <c r="N13" s="157"/>
      <c r="O13" s="158"/>
      <c r="P13" s="117">
        <f t="shared" si="0"/>
        <v>39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6"/>
      <c r="I14" s="65">
        <f>SUM(I9,I10,I11,I12,I13)</f>
        <v>99</v>
      </c>
      <c r="J14" s="65">
        <f>SUM(I9,I10,I11,I12,I13)</f>
        <v>99</v>
      </c>
      <c r="K14" s="65">
        <f>SUM(I9,I10,I11,I12,I13)</f>
        <v>99</v>
      </c>
      <c r="L14" s="65">
        <f>SUM(L9,L10,I11,L12,L13)</f>
        <v>96</v>
      </c>
      <c r="M14" s="65">
        <f>SUM(L9,L10,M11,L12,L13)</f>
        <v>95</v>
      </c>
      <c r="N14" s="65">
        <f>SUM(L9,L10,M11,L12,L13)</f>
        <v>95</v>
      </c>
      <c r="O14" s="65">
        <f>SUM(L10,M11,O12,L13)</f>
        <v>77</v>
      </c>
      <c r="P14" s="65">
        <f t="shared" si="0"/>
        <v>660</v>
      </c>
    </row>
    <row r="15" spans="1:19" s="44" customFormat="1" x14ac:dyDescent="0.3">
      <c r="A15" s="67" t="s">
        <v>4</v>
      </c>
      <c r="B15" s="68"/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6"/>
      <c r="I15" s="69">
        <f>COUNTA(I9,I10,I11,I12,I13)</f>
        <v>5</v>
      </c>
      <c r="J15" s="69">
        <f>COUNTA(I9,I10,I11,I12,I13)</f>
        <v>5</v>
      </c>
      <c r="K15" s="69">
        <f>COUNTA(I9,I10,I11,I12,I13)</f>
        <v>5</v>
      </c>
      <c r="L15" s="69">
        <f>COUNTA(L9,L10,I11,L12,L13)</f>
        <v>5</v>
      </c>
      <c r="M15" s="69">
        <f>COUNTA(L9,L10,M11,L12,L13)</f>
        <v>5</v>
      </c>
      <c r="N15" s="69">
        <f>COUNTA(L9,L10,M11,L12,L13)</f>
        <v>5</v>
      </c>
      <c r="O15" s="69">
        <f>COUNTA(L10,M11,O12,L13)</f>
        <v>4</v>
      </c>
      <c r="P15" s="69">
        <f>IF(SUM(C15:O15)&gt;35,35,SUM(C15:O15))</f>
        <v>34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0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8"/>
    </row>
    <row r="17" spans="1:19" x14ac:dyDescent="0.3">
      <c r="A17" s="142" t="s">
        <v>0</v>
      </c>
      <c r="B17" s="53" t="s">
        <v>74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44" t="s">
        <v>2</v>
      </c>
    </row>
    <row r="18" spans="1:19" x14ac:dyDescent="0.3">
      <c r="A18" s="143"/>
      <c r="B18" s="54" t="s">
        <v>1</v>
      </c>
      <c r="C18" s="55" t="s">
        <v>75</v>
      </c>
      <c r="D18" s="55" t="s">
        <v>76</v>
      </c>
      <c r="E18" s="55" t="s">
        <v>77</v>
      </c>
      <c r="F18" s="55" t="s">
        <v>78</v>
      </c>
      <c r="G18" s="55" t="s">
        <v>79</v>
      </c>
      <c r="H18" s="55" t="s">
        <v>80</v>
      </c>
      <c r="I18" s="55" t="s">
        <v>81</v>
      </c>
      <c r="J18" s="55" t="s">
        <v>82</v>
      </c>
      <c r="K18" s="55" t="s">
        <v>83</v>
      </c>
      <c r="L18" s="55" t="s">
        <v>84</v>
      </c>
      <c r="M18" s="55" t="s">
        <v>85</v>
      </c>
      <c r="N18" s="55" t="s">
        <v>86</v>
      </c>
      <c r="O18" s="55" t="s">
        <v>87</v>
      </c>
      <c r="P18" s="145"/>
    </row>
    <row r="19" spans="1:19" x14ac:dyDescent="0.3">
      <c r="A19" s="146" t="s">
        <v>24</v>
      </c>
      <c r="B19" s="147"/>
      <c r="C19" s="47"/>
      <c r="D19" s="47"/>
      <c r="E19" s="159">
        <v>20</v>
      </c>
      <c r="F19" s="160"/>
      <c r="G19" s="161"/>
      <c r="H19" s="59"/>
      <c r="I19" s="159">
        <v>19</v>
      </c>
      <c r="J19" s="160"/>
      <c r="K19" s="160"/>
      <c r="L19" s="161"/>
      <c r="M19" s="93"/>
      <c r="N19" s="93"/>
      <c r="O19" s="93"/>
      <c r="P19" s="116">
        <f>SUM(C19:O19)</f>
        <v>39</v>
      </c>
    </row>
    <row r="20" spans="1:19" x14ac:dyDescent="0.3">
      <c r="A20" s="140" t="s">
        <v>25</v>
      </c>
      <c r="B20" s="141"/>
      <c r="C20" s="48"/>
      <c r="D20" s="48"/>
      <c r="E20" s="162">
        <v>20</v>
      </c>
      <c r="F20" s="163"/>
      <c r="G20" s="164"/>
      <c r="H20" s="60"/>
      <c r="I20" s="162">
        <v>19</v>
      </c>
      <c r="J20" s="163"/>
      <c r="K20" s="164"/>
      <c r="L20" s="49"/>
      <c r="M20" s="48"/>
      <c r="N20" s="48"/>
      <c r="O20" s="48"/>
      <c r="P20" s="117">
        <f t="shared" ref="P20:P23" si="1">SUM(C20:O20)</f>
        <v>39</v>
      </c>
    </row>
    <row r="21" spans="1:19" x14ac:dyDescent="0.3">
      <c r="A21" s="140" t="s">
        <v>26</v>
      </c>
      <c r="B21" s="141"/>
      <c r="C21" s="48"/>
      <c r="D21" s="48"/>
      <c r="E21" s="150">
        <v>20</v>
      </c>
      <c r="F21" s="151"/>
      <c r="G21" s="152"/>
      <c r="H21" s="61"/>
      <c r="I21" s="150">
        <v>20</v>
      </c>
      <c r="J21" s="151"/>
      <c r="K21" s="152"/>
      <c r="L21" s="49"/>
      <c r="M21" s="150">
        <v>29</v>
      </c>
      <c r="N21" s="151"/>
      <c r="O21" s="152"/>
      <c r="P21" s="117">
        <f t="shared" si="1"/>
        <v>69</v>
      </c>
    </row>
    <row r="22" spans="1:19" x14ac:dyDescent="0.3">
      <c r="A22" s="140" t="s">
        <v>27</v>
      </c>
      <c r="B22" s="141"/>
      <c r="C22" s="48"/>
      <c r="D22" s="48"/>
      <c r="E22" s="153">
        <v>19</v>
      </c>
      <c r="F22" s="154"/>
      <c r="G22" s="155"/>
      <c r="H22" s="61"/>
      <c r="I22" s="153">
        <v>20</v>
      </c>
      <c r="J22" s="154"/>
      <c r="K22" s="155"/>
      <c r="L22" s="153">
        <v>19</v>
      </c>
      <c r="M22" s="154"/>
      <c r="N22" s="155"/>
      <c r="O22" s="48"/>
      <c r="P22" s="117">
        <f t="shared" si="1"/>
        <v>58</v>
      </c>
    </row>
    <row r="23" spans="1:19" x14ac:dyDescent="0.3">
      <c r="A23" s="138" t="s">
        <v>28</v>
      </c>
      <c r="B23" s="139"/>
      <c r="C23" s="50"/>
      <c r="D23" s="50"/>
      <c r="E23" s="156">
        <v>20</v>
      </c>
      <c r="F23" s="157"/>
      <c r="G23" s="158"/>
      <c r="H23" s="62"/>
      <c r="I23" s="156">
        <v>19</v>
      </c>
      <c r="J23" s="157"/>
      <c r="K23" s="158"/>
      <c r="L23" s="156">
        <v>19</v>
      </c>
      <c r="M23" s="157"/>
      <c r="N23" s="158"/>
      <c r="O23" s="50"/>
      <c r="P23" s="118">
        <f t="shared" si="1"/>
        <v>58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SUM(E19:G23)</f>
        <v>99</v>
      </c>
      <c r="F24" s="65">
        <f>SUM(E19:G23)</f>
        <v>99</v>
      </c>
      <c r="G24" s="65">
        <f>SUM(E19:G23)</f>
        <v>99</v>
      </c>
      <c r="H24" s="66"/>
      <c r="I24" s="65">
        <f>SUM(I19,I20,I21,I22,I23)</f>
        <v>97</v>
      </c>
      <c r="J24" s="65">
        <f>SUM(I19,I20,I21,I22,I23)</f>
        <v>97</v>
      </c>
      <c r="K24" s="65">
        <f>SUM(I19,I20,I21,I22,I23)</f>
        <v>97</v>
      </c>
      <c r="L24" s="65">
        <f>SUM(I19,L22,L23)</f>
        <v>57</v>
      </c>
      <c r="M24" s="65">
        <f>SUM(M21,L22,L23)</f>
        <v>67</v>
      </c>
      <c r="N24" s="65">
        <f>SUM(M21,L22,L23)</f>
        <v>67</v>
      </c>
      <c r="O24" s="65">
        <f>M21</f>
        <v>29</v>
      </c>
      <c r="P24" s="65">
        <f>SUM(C24:O24)</f>
        <v>808</v>
      </c>
    </row>
    <row r="25" spans="1:19" x14ac:dyDescent="0.3">
      <c r="A25" s="189" t="s">
        <v>4</v>
      </c>
      <c r="B25" s="190"/>
      <c r="C25" s="191">
        <v>0</v>
      </c>
      <c r="D25" s="191">
        <v>0</v>
      </c>
      <c r="E25" s="191">
        <f>COUNTA(E19:G23)</f>
        <v>5</v>
      </c>
      <c r="F25" s="69">
        <f>COUNTA(E19:G23)</f>
        <v>5</v>
      </c>
      <c r="G25" s="69">
        <f>COUNTA(E19:G23)</f>
        <v>5</v>
      </c>
      <c r="H25" s="66"/>
      <c r="I25" s="69">
        <f>COUNTA(I19,I20,I21,I22,I23)</f>
        <v>5</v>
      </c>
      <c r="J25" s="69">
        <f>COUNTA(I19,I20,I21,I22,I23)</f>
        <v>5</v>
      </c>
      <c r="K25" s="69">
        <f>COUNTA(I19,I20,I21,I22,I23)</f>
        <v>5</v>
      </c>
      <c r="L25" s="69">
        <f>COUNTA(I19,L22,L23)</f>
        <v>3</v>
      </c>
      <c r="M25" s="69">
        <f>COUNTA(M21,L22,L23)</f>
        <v>3</v>
      </c>
      <c r="N25" s="69">
        <f>COUNTA(M21,L22,L23)</f>
        <v>3</v>
      </c>
      <c r="O25" s="69">
        <v>1</v>
      </c>
      <c r="P25" s="69">
        <f>IF(SUM(C25:O25)&gt;35,35,SUM(C25:O25))</f>
        <v>35</v>
      </c>
    </row>
    <row r="26" spans="1:19" s="8" customFormat="1" ht="21" x14ac:dyDescent="0.35">
      <c r="A26" s="58" t="s">
        <v>88</v>
      </c>
      <c r="B26" s="9"/>
      <c r="C26" s="58">
        <v>425</v>
      </c>
      <c r="D26" s="58"/>
      <c r="E26" s="58"/>
      <c r="H26" s="41"/>
      <c r="I26" s="9"/>
      <c r="J26" s="9"/>
      <c r="K26" s="9"/>
      <c r="L26" s="9"/>
      <c r="M26" s="9"/>
      <c r="P26" s="115"/>
    </row>
    <row r="27" spans="1:19" x14ac:dyDescent="0.3">
      <c r="A27" s="42" t="s">
        <v>7</v>
      </c>
      <c r="C27" s="70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42" t="s">
        <v>0</v>
      </c>
      <c r="B28" s="53" t="s">
        <v>74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44" t="s">
        <v>2</v>
      </c>
    </row>
    <row r="29" spans="1:19" s="44" customFormat="1" x14ac:dyDescent="0.3">
      <c r="A29" s="143"/>
      <c r="B29" s="54" t="s">
        <v>1</v>
      </c>
      <c r="C29" s="55" t="s">
        <v>75</v>
      </c>
      <c r="D29" s="55" t="s">
        <v>76</v>
      </c>
      <c r="E29" s="55" t="s">
        <v>77</v>
      </c>
      <c r="F29" s="55" t="s">
        <v>78</v>
      </c>
      <c r="G29" s="55" t="s">
        <v>79</v>
      </c>
      <c r="H29" s="55" t="s">
        <v>80</v>
      </c>
      <c r="I29" s="55" t="s">
        <v>81</v>
      </c>
      <c r="J29" s="55" t="s">
        <v>82</v>
      </c>
      <c r="K29" s="55" t="s">
        <v>83</v>
      </c>
      <c r="L29" s="55" t="s">
        <v>84</v>
      </c>
      <c r="M29" s="55" t="s">
        <v>85</v>
      </c>
      <c r="N29" s="55" t="s">
        <v>86</v>
      </c>
      <c r="O29" s="55" t="s">
        <v>87</v>
      </c>
      <c r="P29" s="145"/>
      <c r="S29" s="46"/>
    </row>
    <row r="30" spans="1:19" s="44" customFormat="1" x14ac:dyDescent="0.3">
      <c r="A30" s="146" t="s">
        <v>24</v>
      </c>
      <c r="B30" s="147"/>
      <c r="C30" s="47"/>
      <c r="D30" s="47"/>
      <c r="E30" s="93"/>
      <c r="F30" s="93"/>
      <c r="G30" s="93"/>
      <c r="H30" s="59"/>
      <c r="I30" s="159">
        <v>29</v>
      </c>
      <c r="J30" s="160"/>
      <c r="K30" s="160"/>
      <c r="L30" s="161"/>
      <c r="M30" s="93"/>
      <c r="N30" s="93"/>
      <c r="O30" s="93"/>
      <c r="P30" s="116">
        <f>SUM(C30:O30)</f>
        <v>29</v>
      </c>
      <c r="S30" s="46"/>
    </row>
    <row r="31" spans="1:19" s="44" customFormat="1" x14ac:dyDescent="0.3">
      <c r="A31" s="140" t="s">
        <v>25</v>
      </c>
      <c r="B31" s="141"/>
      <c r="C31" s="48"/>
      <c r="D31" s="48"/>
      <c r="E31" s="162">
        <v>30</v>
      </c>
      <c r="F31" s="163"/>
      <c r="G31" s="164"/>
      <c r="H31" s="60"/>
      <c r="I31" s="162">
        <v>35</v>
      </c>
      <c r="J31" s="163"/>
      <c r="K31" s="163"/>
      <c r="L31" s="164"/>
      <c r="M31" s="162">
        <v>35</v>
      </c>
      <c r="N31" s="163"/>
      <c r="O31" s="164"/>
      <c r="P31" s="117">
        <f t="shared" ref="P31:P34" si="2">SUM(C31:O31)</f>
        <v>100</v>
      </c>
      <c r="S31" s="46"/>
    </row>
    <row r="32" spans="1:19" s="44" customFormat="1" x14ac:dyDescent="0.3">
      <c r="A32" s="140" t="s">
        <v>26</v>
      </c>
      <c r="B32" s="141"/>
      <c r="C32" s="48"/>
      <c r="D32" s="48"/>
      <c r="E32" s="150">
        <v>30</v>
      </c>
      <c r="F32" s="151"/>
      <c r="G32" s="152"/>
      <c r="H32" s="61"/>
      <c r="I32" s="150">
        <v>28</v>
      </c>
      <c r="J32" s="151"/>
      <c r="K32" s="151"/>
      <c r="L32" s="152"/>
      <c r="M32" s="49"/>
      <c r="N32" s="49"/>
      <c r="O32" s="48"/>
      <c r="P32" s="117">
        <f t="shared" si="2"/>
        <v>58</v>
      </c>
      <c r="S32" s="46"/>
    </row>
    <row r="33" spans="1:19" s="44" customFormat="1" x14ac:dyDescent="0.3">
      <c r="A33" s="140" t="s">
        <v>27</v>
      </c>
      <c r="B33" s="141"/>
      <c r="C33" s="48"/>
      <c r="D33" s="48"/>
      <c r="E33" s="153">
        <v>54</v>
      </c>
      <c r="F33" s="154"/>
      <c r="G33" s="155"/>
      <c r="H33" s="61"/>
      <c r="I33" s="153">
        <v>55</v>
      </c>
      <c r="J33" s="154"/>
      <c r="K33" s="154"/>
      <c r="L33" s="155"/>
      <c r="M33" s="48"/>
      <c r="N33" s="48"/>
      <c r="O33" s="48"/>
      <c r="P33" s="117">
        <f t="shared" si="2"/>
        <v>109</v>
      </c>
      <c r="S33" s="46"/>
    </row>
    <row r="34" spans="1:19" s="44" customFormat="1" x14ac:dyDescent="0.3">
      <c r="A34" s="165" t="s">
        <v>28</v>
      </c>
      <c r="B34" s="166"/>
      <c r="C34" s="50"/>
      <c r="D34" s="50"/>
      <c r="E34" s="51"/>
      <c r="F34" s="51"/>
      <c r="G34" s="51"/>
      <c r="H34" s="62"/>
      <c r="I34" s="51"/>
      <c r="J34" s="51"/>
      <c r="K34" s="51"/>
      <c r="L34" s="51"/>
      <c r="M34" s="50"/>
      <c r="N34" s="50"/>
      <c r="O34" s="50"/>
      <c r="P34" s="119">
        <f t="shared" si="2"/>
        <v>0</v>
      </c>
      <c r="S34" s="46"/>
    </row>
    <row r="35" spans="1:19" s="42" customFormat="1" x14ac:dyDescent="0.3">
      <c r="A35" s="74" t="s">
        <v>3</v>
      </c>
      <c r="B35" s="74"/>
      <c r="C35" s="65">
        <v>0</v>
      </c>
      <c r="D35" s="65">
        <v>0</v>
      </c>
      <c r="E35" s="65">
        <f>SUM(E31:G33)</f>
        <v>114</v>
      </c>
      <c r="F35" s="65">
        <f>SUM(E31:G33)</f>
        <v>114</v>
      </c>
      <c r="G35" s="65">
        <f>SUM(E31:G33)</f>
        <v>114</v>
      </c>
      <c r="H35" s="66"/>
      <c r="I35" s="65">
        <f>SUM(I30,I31,I32,I33)</f>
        <v>147</v>
      </c>
      <c r="J35" s="65">
        <f>SUM(I30,I31,I32,I33)</f>
        <v>147</v>
      </c>
      <c r="K35" s="65">
        <f>SUM(I30,I31,I32,I33)</f>
        <v>147</v>
      </c>
      <c r="L35" s="65">
        <f>SUM(I30,I31,I32,I33)</f>
        <v>147</v>
      </c>
      <c r="M35" s="65">
        <f>M31</f>
        <v>35</v>
      </c>
      <c r="N35" s="65">
        <f>M31</f>
        <v>35</v>
      </c>
      <c r="O35" s="65">
        <f>M31</f>
        <v>35</v>
      </c>
      <c r="P35" s="65">
        <f>SUM(C35:O35)</f>
        <v>1035</v>
      </c>
    </row>
    <row r="36" spans="1:19" s="42" customFormat="1" x14ac:dyDescent="0.3">
      <c r="A36" s="75" t="s">
        <v>4</v>
      </c>
      <c r="B36" s="75"/>
      <c r="C36" s="69">
        <v>0</v>
      </c>
      <c r="D36" s="69">
        <v>0</v>
      </c>
      <c r="E36" s="69">
        <f>COUNTA(E31:G33)</f>
        <v>3</v>
      </c>
      <c r="F36" s="69">
        <f>COUNTA(E31:G33)</f>
        <v>3</v>
      </c>
      <c r="G36" s="69">
        <f>COUNTA(E31:G33)</f>
        <v>3</v>
      </c>
      <c r="H36" s="66"/>
      <c r="I36" s="69">
        <f>COUNTA(I30,I31,I32,I33)</f>
        <v>4</v>
      </c>
      <c r="J36" s="69">
        <f>COUNTA(I30,I31,I32,I33)</f>
        <v>4</v>
      </c>
      <c r="K36" s="69">
        <f>COUNTA(I30,I31,I32,I33)</f>
        <v>4</v>
      </c>
      <c r="L36" s="69">
        <f>COUNTA(I30,I31,I32,I33)</f>
        <v>4</v>
      </c>
      <c r="M36" s="69">
        <v>1</v>
      </c>
      <c r="N36" s="69">
        <v>1</v>
      </c>
      <c r="O36" s="69">
        <v>1</v>
      </c>
      <c r="P36" s="69">
        <f>IF(SUM(C36:O36)&gt;35,35,SUM(C36:O36))</f>
        <v>28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0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8"/>
    </row>
    <row r="38" spans="1:19" x14ac:dyDescent="0.3">
      <c r="A38" s="142" t="s">
        <v>0</v>
      </c>
      <c r="B38" s="53" t="s">
        <v>74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44" t="s">
        <v>2</v>
      </c>
    </row>
    <row r="39" spans="1:19" x14ac:dyDescent="0.3">
      <c r="A39" s="143"/>
      <c r="B39" s="54" t="s">
        <v>1</v>
      </c>
      <c r="C39" s="55" t="s">
        <v>75</v>
      </c>
      <c r="D39" s="55" t="s">
        <v>76</v>
      </c>
      <c r="E39" s="55" t="s">
        <v>77</v>
      </c>
      <c r="F39" s="55" t="s">
        <v>78</v>
      </c>
      <c r="G39" s="55" t="s">
        <v>79</v>
      </c>
      <c r="H39" s="55" t="s">
        <v>80</v>
      </c>
      <c r="I39" s="55" t="s">
        <v>81</v>
      </c>
      <c r="J39" s="55" t="s">
        <v>82</v>
      </c>
      <c r="K39" s="55" t="s">
        <v>83</v>
      </c>
      <c r="L39" s="55" t="s">
        <v>84</v>
      </c>
      <c r="M39" s="55" t="s">
        <v>85</v>
      </c>
      <c r="N39" s="55" t="s">
        <v>86</v>
      </c>
      <c r="O39" s="55" t="s">
        <v>87</v>
      </c>
      <c r="P39" s="145"/>
    </row>
    <row r="40" spans="1:19" x14ac:dyDescent="0.3">
      <c r="A40" s="146" t="s">
        <v>24</v>
      </c>
      <c r="B40" s="147"/>
      <c r="C40" s="47"/>
      <c r="D40" s="47"/>
      <c r="E40" s="93"/>
      <c r="F40" s="93"/>
      <c r="G40" s="93"/>
      <c r="H40" s="59"/>
      <c r="I40" s="159">
        <v>77</v>
      </c>
      <c r="J40" s="160"/>
      <c r="K40" s="160"/>
      <c r="L40" s="161"/>
      <c r="M40" s="93"/>
      <c r="N40" s="93"/>
      <c r="O40" s="93"/>
      <c r="P40" s="116">
        <f t="shared" ref="P40:P44" si="3">SUM(C40:O40)</f>
        <v>77</v>
      </c>
    </row>
    <row r="41" spans="1:19" x14ac:dyDescent="0.3">
      <c r="A41" s="140" t="s">
        <v>25</v>
      </c>
      <c r="B41" s="141"/>
      <c r="C41" s="48"/>
      <c r="D41" s="48"/>
      <c r="E41" s="162">
        <v>30</v>
      </c>
      <c r="F41" s="163"/>
      <c r="G41" s="164"/>
      <c r="H41" s="60"/>
      <c r="I41" s="162">
        <v>58</v>
      </c>
      <c r="J41" s="163"/>
      <c r="K41" s="163"/>
      <c r="L41" s="164"/>
      <c r="M41" s="162">
        <v>28</v>
      </c>
      <c r="N41" s="164"/>
      <c r="O41" s="48"/>
      <c r="P41" s="117">
        <f t="shared" si="3"/>
        <v>116</v>
      </c>
    </row>
    <row r="42" spans="1:19" x14ac:dyDescent="0.3">
      <c r="A42" s="140" t="s">
        <v>26</v>
      </c>
      <c r="B42" s="141"/>
      <c r="C42" s="48"/>
      <c r="D42" s="48"/>
      <c r="E42" s="49"/>
      <c r="F42" s="49"/>
      <c r="G42" s="49"/>
      <c r="H42" s="61"/>
      <c r="I42" s="48"/>
      <c r="J42" s="48"/>
      <c r="K42" s="48"/>
      <c r="L42" s="49"/>
      <c r="M42" s="49"/>
      <c r="N42" s="49"/>
      <c r="O42" s="48"/>
      <c r="P42" s="117">
        <f t="shared" si="3"/>
        <v>0</v>
      </c>
    </row>
    <row r="43" spans="1:19" x14ac:dyDescent="0.3">
      <c r="A43" s="140" t="s">
        <v>27</v>
      </c>
      <c r="B43" s="141"/>
      <c r="C43" s="48"/>
      <c r="D43" s="48"/>
      <c r="E43" s="153">
        <v>30</v>
      </c>
      <c r="F43" s="154"/>
      <c r="G43" s="155"/>
      <c r="H43" s="61"/>
      <c r="I43" s="153">
        <v>38</v>
      </c>
      <c r="J43" s="154"/>
      <c r="K43" s="154"/>
      <c r="L43" s="155"/>
      <c r="M43" s="48"/>
      <c r="N43" s="48"/>
      <c r="O43" s="48"/>
      <c r="P43" s="117">
        <f t="shared" si="3"/>
        <v>68</v>
      </c>
    </row>
    <row r="44" spans="1:19" x14ac:dyDescent="0.3">
      <c r="A44" s="138" t="s">
        <v>28</v>
      </c>
      <c r="B44" s="139"/>
      <c r="C44" s="50"/>
      <c r="D44" s="50"/>
      <c r="E44" s="156">
        <v>40</v>
      </c>
      <c r="F44" s="157"/>
      <c r="G44" s="158"/>
      <c r="H44" s="62"/>
      <c r="I44" s="51"/>
      <c r="J44" s="51"/>
      <c r="K44" s="51"/>
      <c r="L44" s="51"/>
      <c r="M44" s="50"/>
      <c r="N44" s="50"/>
      <c r="O44" s="50"/>
      <c r="P44" s="118">
        <f t="shared" si="3"/>
        <v>40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SUM(E41,E43,E44)</f>
        <v>100</v>
      </c>
      <c r="F45" s="65">
        <f>SUM(E41,E43,E44)</f>
        <v>100</v>
      </c>
      <c r="G45" s="65">
        <f>SUM(E41,E43,E44)</f>
        <v>100</v>
      </c>
      <c r="H45" s="66"/>
      <c r="I45" s="65">
        <f>SUM(I40,I41,I43)</f>
        <v>173</v>
      </c>
      <c r="J45" s="65">
        <f>SUM(I40,I41,I43)</f>
        <v>173</v>
      </c>
      <c r="K45" s="65">
        <f>SUM(I40,I41,I43)</f>
        <v>173</v>
      </c>
      <c r="L45" s="65">
        <f>SUM(I40,I41,I43)</f>
        <v>173</v>
      </c>
      <c r="M45" s="65">
        <f>SUM(M41)</f>
        <v>28</v>
      </c>
      <c r="N45" s="65">
        <f>M41</f>
        <v>28</v>
      </c>
      <c r="O45" s="65">
        <v>0</v>
      </c>
      <c r="P45" s="65">
        <f>SUM(C45:O45)</f>
        <v>1048</v>
      </c>
    </row>
    <row r="46" spans="1:19" s="16" customFormat="1" x14ac:dyDescent="0.3">
      <c r="A46" s="189" t="s">
        <v>4</v>
      </c>
      <c r="B46" s="190"/>
      <c r="C46" s="191">
        <v>0</v>
      </c>
      <c r="D46" s="191">
        <v>0</v>
      </c>
      <c r="E46" s="191">
        <f>COUNTA(E41,E43,E44)</f>
        <v>3</v>
      </c>
      <c r="F46" s="69">
        <f>COUNTA(E41,E43,E44)</f>
        <v>3</v>
      </c>
      <c r="G46" s="69">
        <f>COUNTA(E41,E43,E44)</f>
        <v>3</v>
      </c>
      <c r="H46" s="66"/>
      <c r="I46" s="69">
        <f>COUNTA(I40,I41,I43)</f>
        <v>3</v>
      </c>
      <c r="J46" s="69">
        <f>COUNTA(I40,I41,I43)</f>
        <v>3</v>
      </c>
      <c r="K46" s="69">
        <f>COUNTA(I40,I41,I43)</f>
        <v>3</v>
      </c>
      <c r="L46" s="69">
        <f>COUNTA(I40,I41,I43)</f>
        <v>3</v>
      </c>
      <c r="M46" s="69">
        <v>1</v>
      </c>
      <c r="N46" s="69">
        <v>1</v>
      </c>
      <c r="O46" s="69">
        <v>0</v>
      </c>
      <c r="P46" s="69">
        <f>IF(SUM(C46:O46)&gt;35,35,SUM(C46:O46))</f>
        <v>23</v>
      </c>
    </row>
    <row r="47" spans="1:19" s="8" customFormat="1" ht="21" x14ac:dyDescent="0.35">
      <c r="A47" s="58" t="s">
        <v>88</v>
      </c>
      <c r="B47" s="9"/>
      <c r="C47" s="58">
        <v>432</v>
      </c>
      <c r="D47" s="58"/>
      <c r="E47" s="58"/>
      <c r="H47" s="41"/>
      <c r="I47" s="9"/>
      <c r="J47" s="9"/>
      <c r="K47" s="9"/>
      <c r="L47" s="9"/>
      <c r="M47" s="9"/>
      <c r="P47" s="115"/>
    </row>
    <row r="48" spans="1:19" x14ac:dyDescent="0.3">
      <c r="A48" s="42" t="s">
        <v>7</v>
      </c>
      <c r="C48" s="70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42" t="s">
        <v>0</v>
      </c>
      <c r="B49" s="53" t="s">
        <v>74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48" t="s">
        <v>2</v>
      </c>
      <c r="S49" s="80"/>
    </row>
    <row r="50" spans="1:19" s="44" customFormat="1" x14ac:dyDescent="0.3">
      <c r="A50" s="143"/>
      <c r="B50" s="54" t="s">
        <v>1</v>
      </c>
      <c r="C50" s="55" t="s">
        <v>75</v>
      </c>
      <c r="D50" s="55" t="s">
        <v>76</v>
      </c>
      <c r="E50" s="55" t="s">
        <v>77</v>
      </c>
      <c r="F50" s="55" t="s">
        <v>78</v>
      </c>
      <c r="G50" s="55" t="s">
        <v>79</v>
      </c>
      <c r="H50" s="55" t="s">
        <v>80</v>
      </c>
      <c r="I50" s="55" t="s">
        <v>81</v>
      </c>
      <c r="J50" s="55" t="s">
        <v>82</v>
      </c>
      <c r="K50" s="55" t="s">
        <v>83</v>
      </c>
      <c r="L50" s="55" t="s">
        <v>84</v>
      </c>
      <c r="M50" s="55" t="s">
        <v>85</v>
      </c>
      <c r="N50" s="55" t="s">
        <v>86</v>
      </c>
      <c r="O50" s="55" t="s">
        <v>87</v>
      </c>
      <c r="P50" s="149"/>
      <c r="S50" s="80"/>
    </row>
    <row r="51" spans="1:19" s="44" customFormat="1" x14ac:dyDescent="0.3">
      <c r="A51" s="146" t="s">
        <v>24</v>
      </c>
      <c r="B51" s="147"/>
      <c r="C51" s="47"/>
      <c r="D51" s="47"/>
      <c r="E51" s="159">
        <v>41</v>
      </c>
      <c r="F51" s="160"/>
      <c r="G51" s="161"/>
      <c r="H51" s="59"/>
      <c r="I51" s="93"/>
      <c r="J51" s="93"/>
      <c r="K51" s="93"/>
      <c r="L51" s="47"/>
      <c r="M51" s="93"/>
      <c r="N51" s="93"/>
      <c r="O51" s="93"/>
      <c r="P51" s="72">
        <f>SUM(C51:O51)</f>
        <v>41</v>
      </c>
      <c r="S51" s="80"/>
    </row>
    <row r="52" spans="1:19" s="44" customFormat="1" x14ac:dyDescent="0.3">
      <c r="A52" s="140" t="s">
        <v>25</v>
      </c>
      <c r="B52" s="141"/>
      <c r="C52" s="48"/>
      <c r="D52" s="48"/>
      <c r="E52" s="49"/>
      <c r="F52" s="49"/>
      <c r="G52" s="49"/>
      <c r="H52" s="60"/>
      <c r="I52" s="49"/>
      <c r="J52" s="49"/>
      <c r="K52" s="49"/>
      <c r="L52" s="49"/>
      <c r="M52" s="48"/>
      <c r="N52" s="48"/>
      <c r="O52" s="48"/>
      <c r="P52" s="73">
        <f t="shared" ref="P52:P55" si="4">SUM(C52:O52)</f>
        <v>0</v>
      </c>
      <c r="S52" s="80"/>
    </row>
    <row r="53" spans="1:19" s="44" customFormat="1" x14ac:dyDescent="0.3">
      <c r="A53" s="140" t="s">
        <v>26</v>
      </c>
      <c r="B53" s="141"/>
      <c r="C53" s="48"/>
      <c r="D53" s="48"/>
      <c r="E53" s="49"/>
      <c r="F53" s="49"/>
      <c r="G53" s="49"/>
      <c r="H53" s="61"/>
      <c r="I53" s="150">
        <v>41</v>
      </c>
      <c r="J53" s="151"/>
      <c r="K53" s="151"/>
      <c r="L53" s="152"/>
      <c r="M53" s="49"/>
      <c r="N53" s="49"/>
      <c r="O53" s="48"/>
      <c r="P53" s="73">
        <f t="shared" si="4"/>
        <v>41</v>
      </c>
      <c r="S53" s="80"/>
    </row>
    <row r="54" spans="1:19" s="44" customFormat="1" x14ac:dyDescent="0.3">
      <c r="A54" s="140" t="s">
        <v>27</v>
      </c>
      <c r="B54" s="141"/>
      <c r="C54" s="48"/>
      <c r="D54" s="48"/>
      <c r="E54" s="49"/>
      <c r="F54" s="49"/>
      <c r="G54" s="49"/>
      <c r="H54" s="61"/>
      <c r="I54" s="49"/>
      <c r="J54" s="49"/>
      <c r="K54" s="49"/>
      <c r="L54" s="49"/>
      <c r="M54" s="48"/>
      <c r="N54" s="48"/>
      <c r="O54" s="48"/>
      <c r="P54" s="73">
        <f t="shared" si="4"/>
        <v>0</v>
      </c>
      <c r="S54" s="80"/>
    </row>
    <row r="55" spans="1:19" s="44" customFormat="1" x14ac:dyDescent="0.3">
      <c r="A55" s="138" t="s">
        <v>28</v>
      </c>
      <c r="B55" s="139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1">
        <f t="shared" si="4"/>
        <v>0</v>
      </c>
      <c r="S55" s="80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SUM(E51:G55)</f>
        <v>41</v>
      </c>
      <c r="F56" s="65">
        <f>SUM(E51:G55)</f>
        <v>41</v>
      </c>
      <c r="G56" s="65">
        <f>SUM(E51:G55)</f>
        <v>41</v>
      </c>
      <c r="H56" s="66"/>
      <c r="I56" s="65">
        <f>SUM(I51:L55)</f>
        <v>41</v>
      </c>
      <c r="J56" s="65">
        <f>SUM(I51:L55)</f>
        <v>41</v>
      </c>
      <c r="K56" s="65">
        <f>SUM(I51:L55)</f>
        <v>41</v>
      </c>
      <c r="L56" s="65">
        <f>SUM(I52:L54)</f>
        <v>41</v>
      </c>
      <c r="M56" s="65">
        <f>M51</f>
        <v>0</v>
      </c>
      <c r="N56" s="65">
        <f>M51</f>
        <v>0</v>
      </c>
      <c r="O56" s="65">
        <f>M51</f>
        <v>0</v>
      </c>
      <c r="P56" s="65">
        <f>SUM(C56:O56)</f>
        <v>287</v>
      </c>
      <c r="S56" s="77"/>
    </row>
    <row r="57" spans="1:19" s="42" customFormat="1" x14ac:dyDescent="0.3">
      <c r="A57" s="67" t="s">
        <v>4</v>
      </c>
      <c r="B57" s="68"/>
      <c r="C57" s="69">
        <v>0</v>
      </c>
      <c r="D57" s="69">
        <v>0</v>
      </c>
      <c r="E57" s="69">
        <f>COUNTA(E51:G55)</f>
        <v>1</v>
      </c>
      <c r="F57" s="69">
        <f>COUNTA(E51:G55)</f>
        <v>1</v>
      </c>
      <c r="G57" s="69">
        <f>COUNTA(E51:G55)</f>
        <v>1</v>
      </c>
      <c r="H57" s="66"/>
      <c r="I57" s="69">
        <f>COUNTA(I51:L55)</f>
        <v>1</v>
      </c>
      <c r="J57" s="69">
        <f>COUNTA(I51:L55)</f>
        <v>1</v>
      </c>
      <c r="K57" s="69">
        <f>COUNTA(I51:L55)</f>
        <v>1</v>
      </c>
      <c r="L57" s="69">
        <f>COUNTA(I52:L54)</f>
        <v>1</v>
      </c>
      <c r="M57" s="69">
        <v>0</v>
      </c>
      <c r="N57" s="69">
        <v>0</v>
      </c>
      <c r="O57" s="69">
        <v>0</v>
      </c>
      <c r="P57" s="69">
        <f>IF(SUM(C57:O57)&gt;35,35,SUM(C57:O57))</f>
        <v>7</v>
      </c>
      <c r="S57" s="77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0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8"/>
      <c r="S58" s="76"/>
    </row>
    <row r="59" spans="1:19" x14ac:dyDescent="0.3">
      <c r="A59" s="142" t="s">
        <v>0</v>
      </c>
      <c r="B59" s="53" t="s">
        <v>74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44" t="s">
        <v>2</v>
      </c>
      <c r="S59" s="78"/>
    </row>
    <row r="60" spans="1:19" x14ac:dyDescent="0.3">
      <c r="A60" s="143"/>
      <c r="B60" s="54" t="s">
        <v>1</v>
      </c>
      <c r="C60" s="55" t="s">
        <v>75</v>
      </c>
      <c r="D60" s="55" t="s">
        <v>76</v>
      </c>
      <c r="E60" s="55" t="s">
        <v>77</v>
      </c>
      <c r="F60" s="55" t="s">
        <v>78</v>
      </c>
      <c r="G60" s="55" t="s">
        <v>79</v>
      </c>
      <c r="H60" s="55" t="s">
        <v>80</v>
      </c>
      <c r="I60" s="55" t="s">
        <v>81</v>
      </c>
      <c r="J60" s="55" t="s">
        <v>82</v>
      </c>
      <c r="K60" s="55" t="s">
        <v>83</v>
      </c>
      <c r="L60" s="55" t="s">
        <v>84</v>
      </c>
      <c r="M60" s="55" t="s">
        <v>85</v>
      </c>
      <c r="N60" s="55" t="s">
        <v>86</v>
      </c>
      <c r="O60" s="55" t="s">
        <v>87</v>
      </c>
      <c r="P60" s="145"/>
      <c r="S60" s="78"/>
    </row>
    <row r="61" spans="1:19" x14ac:dyDescent="0.3">
      <c r="A61" s="146" t="s">
        <v>24</v>
      </c>
      <c r="B61" s="147"/>
      <c r="C61" s="47"/>
      <c r="D61" s="47"/>
      <c r="E61" s="93"/>
      <c r="F61" s="93"/>
      <c r="G61" s="93"/>
      <c r="H61" s="59"/>
      <c r="I61" s="93"/>
      <c r="J61" s="93"/>
      <c r="K61" s="93"/>
      <c r="L61" s="47"/>
      <c r="M61" s="93"/>
      <c r="N61" s="93"/>
      <c r="O61" s="93"/>
      <c r="P61" s="116">
        <f t="shared" ref="P61:P66" si="5">SUM(C61:O61)</f>
        <v>0</v>
      </c>
      <c r="S61" s="78"/>
    </row>
    <row r="62" spans="1:19" x14ac:dyDescent="0.3">
      <c r="A62" s="140" t="s">
        <v>25</v>
      </c>
      <c r="B62" s="141"/>
      <c r="C62" s="48"/>
      <c r="D62" s="48"/>
      <c r="E62" s="49"/>
      <c r="F62" s="49"/>
      <c r="G62" s="49"/>
      <c r="H62" s="60"/>
      <c r="I62" s="49"/>
      <c r="J62" s="49"/>
      <c r="K62" s="49"/>
      <c r="L62" s="49"/>
      <c r="M62" s="48"/>
      <c r="N62" s="48"/>
      <c r="O62" s="48"/>
      <c r="P62" s="117">
        <f t="shared" si="5"/>
        <v>0</v>
      </c>
      <c r="S62" s="78"/>
    </row>
    <row r="63" spans="1:19" x14ac:dyDescent="0.3">
      <c r="A63" s="140" t="s">
        <v>26</v>
      </c>
      <c r="B63" s="141"/>
      <c r="C63" s="48"/>
      <c r="D63" s="48"/>
      <c r="E63" s="49"/>
      <c r="F63" s="49"/>
      <c r="G63" s="49"/>
      <c r="H63" s="61"/>
      <c r="I63" s="48"/>
      <c r="J63" s="48"/>
      <c r="K63" s="48"/>
      <c r="L63" s="49"/>
      <c r="M63" s="49"/>
      <c r="N63" s="49"/>
      <c r="O63" s="48"/>
      <c r="P63" s="117">
        <f t="shared" si="5"/>
        <v>0</v>
      </c>
      <c r="S63" s="78"/>
    </row>
    <row r="64" spans="1:19" x14ac:dyDescent="0.3">
      <c r="A64" s="140" t="s">
        <v>27</v>
      </c>
      <c r="B64" s="141"/>
      <c r="C64" s="48"/>
      <c r="D64" s="48"/>
      <c r="E64" s="49"/>
      <c r="F64" s="49"/>
      <c r="G64" s="49"/>
      <c r="H64" s="61"/>
      <c r="I64" s="153">
        <v>22</v>
      </c>
      <c r="J64" s="154"/>
      <c r="K64" s="155"/>
      <c r="L64" s="49"/>
      <c r="M64" s="48"/>
      <c r="N64" s="48"/>
      <c r="O64" s="48"/>
      <c r="P64" s="117">
        <f t="shared" si="5"/>
        <v>22</v>
      </c>
    </row>
    <row r="65" spans="1:19" x14ac:dyDescent="0.3">
      <c r="A65" s="138" t="s">
        <v>28</v>
      </c>
      <c r="B65" s="139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18">
        <f t="shared" si="5"/>
        <v>0</v>
      </c>
      <c r="S65" s="79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SUM(E61:G65)</f>
        <v>0</v>
      </c>
      <c r="F66" s="65">
        <f>SUM(E61:G65)</f>
        <v>0</v>
      </c>
      <c r="G66" s="65">
        <f>SUM(E61:G65)</f>
        <v>0</v>
      </c>
      <c r="H66" s="66"/>
      <c r="I66" s="65">
        <f>SUM(I61:L64)</f>
        <v>22</v>
      </c>
      <c r="J66" s="65">
        <f>SUM(I61:L64)</f>
        <v>22</v>
      </c>
      <c r="K66" s="65">
        <f>SUM(I61:L64)</f>
        <v>22</v>
      </c>
      <c r="L66" s="65">
        <f>SUM(I61:L62)</f>
        <v>0</v>
      </c>
      <c r="M66" s="65">
        <v>0</v>
      </c>
      <c r="N66" s="65">
        <v>0</v>
      </c>
      <c r="O66" s="65">
        <v>0</v>
      </c>
      <c r="P66" s="65">
        <f t="shared" si="5"/>
        <v>66</v>
      </c>
    </row>
    <row r="67" spans="1:19" s="16" customFormat="1" x14ac:dyDescent="0.3">
      <c r="A67" s="189" t="s">
        <v>4</v>
      </c>
      <c r="B67" s="190"/>
      <c r="C67" s="191">
        <v>0</v>
      </c>
      <c r="D67" s="191">
        <v>0</v>
      </c>
      <c r="E67" s="191">
        <f>COUNTA(E61:G65)</f>
        <v>0</v>
      </c>
      <c r="F67" s="69">
        <f>COUNTA(E61:G65)</f>
        <v>0</v>
      </c>
      <c r="G67" s="69">
        <f>COUNTA(E61:G65)</f>
        <v>0</v>
      </c>
      <c r="H67" s="66"/>
      <c r="I67" s="69">
        <f>COUNTA(I61:L64)</f>
        <v>1</v>
      </c>
      <c r="J67" s="69">
        <f>COUNTA(I61:L64)</f>
        <v>1</v>
      </c>
      <c r="K67" s="69">
        <f>COUNTA(I61:L64)</f>
        <v>1</v>
      </c>
      <c r="L67" s="69">
        <f>COUNTA(I61:L62)</f>
        <v>0</v>
      </c>
      <c r="M67" s="69">
        <v>0</v>
      </c>
      <c r="N67" s="69">
        <v>0</v>
      </c>
      <c r="O67" s="69">
        <v>0</v>
      </c>
      <c r="P67" s="69">
        <f>IF(SUM(C67:O67)&gt;35,35,SUM(C67:O67))</f>
        <v>3</v>
      </c>
    </row>
    <row r="68" spans="1:19" ht="21" x14ac:dyDescent="0.35">
      <c r="A68" s="58" t="s">
        <v>88</v>
      </c>
      <c r="B68" s="192"/>
      <c r="C68" s="58" t="s">
        <v>100</v>
      </c>
      <c r="D68" s="58"/>
      <c r="E68" s="58"/>
      <c r="F68" s="8"/>
      <c r="G68" s="8"/>
      <c r="H68" s="41"/>
      <c r="I68" s="9"/>
      <c r="J68" s="9"/>
      <c r="K68" s="9"/>
      <c r="L68" s="9"/>
      <c r="M68" s="9"/>
      <c r="N68" s="8"/>
      <c r="O68" s="8"/>
      <c r="P68" s="115"/>
    </row>
    <row r="69" spans="1:19" x14ac:dyDescent="0.3">
      <c r="A69" s="42" t="s">
        <v>7</v>
      </c>
      <c r="C69" s="70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42" t="s">
        <v>0</v>
      </c>
      <c r="B70" s="53" t="s">
        <v>74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44" t="s">
        <v>2</v>
      </c>
    </row>
    <row r="71" spans="1:19" x14ac:dyDescent="0.3">
      <c r="A71" s="143"/>
      <c r="B71" s="54" t="s">
        <v>1</v>
      </c>
      <c r="C71" s="55" t="s">
        <v>75</v>
      </c>
      <c r="D71" s="55" t="s">
        <v>76</v>
      </c>
      <c r="E71" s="55" t="s">
        <v>77</v>
      </c>
      <c r="F71" s="55" t="s">
        <v>78</v>
      </c>
      <c r="G71" s="55" t="s">
        <v>79</v>
      </c>
      <c r="H71" s="55" t="s">
        <v>80</v>
      </c>
      <c r="I71" s="55" t="s">
        <v>81</v>
      </c>
      <c r="J71" s="55" t="s">
        <v>82</v>
      </c>
      <c r="K71" s="55" t="s">
        <v>83</v>
      </c>
      <c r="L71" s="55" t="s">
        <v>84</v>
      </c>
      <c r="M71" s="55" t="s">
        <v>85</v>
      </c>
      <c r="N71" s="55" t="s">
        <v>86</v>
      </c>
      <c r="O71" s="55" t="s">
        <v>87</v>
      </c>
      <c r="P71" s="145"/>
    </row>
    <row r="72" spans="1:19" x14ac:dyDescent="0.3">
      <c r="A72" s="146" t="s">
        <v>24</v>
      </c>
      <c r="B72" s="147"/>
      <c r="C72" s="47"/>
      <c r="D72" s="47"/>
      <c r="E72" s="93"/>
      <c r="F72" s="93"/>
      <c r="G72" s="93"/>
      <c r="H72" s="59"/>
      <c r="I72" s="159">
        <v>28</v>
      </c>
      <c r="J72" s="160"/>
      <c r="K72" s="160"/>
      <c r="L72" s="161"/>
      <c r="M72" s="93"/>
      <c r="N72" s="93"/>
      <c r="O72" s="93"/>
      <c r="P72" s="116">
        <f>SUM(C72:O72)</f>
        <v>28</v>
      </c>
    </row>
    <row r="73" spans="1:19" x14ac:dyDescent="0.3">
      <c r="A73" s="140" t="s">
        <v>25</v>
      </c>
      <c r="B73" s="141"/>
      <c r="C73" s="48"/>
      <c r="D73" s="48"/>
      <c r="E73" s="162">
        <v>61</v>
      </c>
      <c r="F73" s="163"/>
      <c r="G73" s="164"/>
      <c r="H73" s="60"/>
      <c r="I73" s="162">
        <v>30</v>
      </c>
      <c r="J73" s="163"/>
      <c r="K73" s="163"/>
      <c r="L73" s="164"/>
      <c r="M73" s="48"/>
      <c r="N73" s="48"/>
      <c r="O73" s="48"/>
      <c r="P73" s="117">
        <f t="shared" ref="P73:P77" si="6">SUM(C73:O73)</f>
        <v>91</v>
      </c>
    </row>
    <row r="74" spans="1:19" x14ac:dyDescent="0.3">
      <c r="A74" s="140" t="s">
        <v>26</v>
      </c>
      <c r="B74" s="141"/>
      <c r="C74" s="48"/>
      <c r="D74" s="48"/>
      <c r="E74" s="150">
        <v>43</v>
      </c>
      <c r="F74" s="151"/>
      <c r="G74" s="152"/>
      <c r="H74" s="61"/>
      <c r="I74" s="150">
        <v>29</v>
      </c>
      <c r="J74" s="151"/>
      <c r="K74" s="151"/>
      <c r="L74" s="152"/>
      <c r="M74" s="49"/>
      <c r="N74" s="49"/>
      <c r="O74" s="48"/>
      <c r="P74" s="117">
        <f t="shared" si="6"/>
        <v>72</v>
      </c>
    </row>
    <row r="75" spans="1:19" x14ac:dyDescent="0.3">
      <c r="A75" s="140" t="s">
        <v>27</v>
      </c>
      <c r="B75" s="141"/>
      <c r="C75" s="48"/>
      <c r="D75" s="48"/>
      <c r="E75" s="153">
        <v>30</v>
      </c>
      <c r="F75" s="154"/>
      <c r="G75" s="155"/>
      <c r="H75" s="61"/>
      <c r="I75" s="49"/>
      <c r="J75" s="49"/>
      <c r="K75" s="49"/>
      <c r="L75" s="49"/>
      <c r="M75" s="48"/>
      <c r="N75" s="48"/>
      <c r="O75" s="48"/>
      <c r="P75" s="117">
        <f t="shared" si="6"/>
        <v>30</v>
      </c>
    </row>
    <row r="76" spans="1:19" x14ac:dyDescent="0.3">
      <c r="A76" s="138" t="s">
        <v>28</v>
      </c>
      <c r="B76" s="139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118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SUM(E73:G75)</f>
        <v>134</v>
      </c>
      <c r="F77" s="65">
        <f>SUM(E73:G75)</f>
        <v>134</v>
      </c>
      <c r="G77" s="65">
        <f>SUM(E73:G75)</f>
        <v>134</v>
      </c>
      <c r="H77" s="66"/>
      <c r="I77" s="65">
        <f>SUM(I72:L74)</f>
        <v>87</v>
      </c>
      <c r="J77" s="65">
        <f>SUM(I72:L74)</f>
        <v>87</v>
      </c>
      <c r="K77" s="65">
        <f>SUM(I72:L74)</f>
        <v>87</v>
      </c>
      <c r="L77" s="65">
        <f>SUM(I72:L74)</f>
        <v>87</v>
      </c>
      <c r="M77" s="65">
        <v>0</v>
      </c>
      <c r="N77" s="65">
        <v>0</v>
      </c>
      <c r="O77" s="65">
        <v>0</v>
      </c>
      <c r="P77" s="65">
        <f t="shared" si="6"/>
        <v>750</v>
      </c>
    </row>
    <row r="78" spans="1:19" x14ac:dyDescent="0.3">
      <c r="A78" s="67" t="s">
        <v>4</v>
      </c>
      <c r="B78" s="68"/>
      <c r="C78" s="69">
        <v>0</v>
      </c>
      <c r="D78" s="69">
        <v>0</v>
      </c>
      <c r="E78" s="69">
        <f>COUNTA(E73:G75)</f>
        <v>3</v>
      </c>
      <c r="F78" s="69">
        <f>COUNTA(E73:G75)</f>
        <v>3</v>
      </c>
      <c r="G78" s="69">
        <f>COUNTA(E73:G75)</f>
        <v>3</v>
      </c>
      <c r="H78" s="66"/>
      <c r="I78" s="69">
        <f>COUNTA(I72:L74)</f>
        <v>3</v>
      </c>
      <c r="J78" s="69">
        <f>COUNTA(I72:L74)</f>
        <v>3</v>
      </c>
      <c r="K78" s="69">
        <f>COUNTA(I72:L74)</f>
        <v>3</v>
      </c>
      <c r="L78" s="69">
        <f>COUNTA(I72:L74)</f>
        <v>3</v>
      </c>
      <c r="M78" s="69">
        <v>0</v>
      </c>
      <c r="N78" s="69">
        <v>0</v>
      </c>
      <c r="O78" s="69">
        <v>0</v>
      </c>
      <c r="P78" s="69">
        <f>IF(SUM(C78:O78)&gt;35,35,SUM(C78:O78))</f>
        <v>21</v>
      </c>
    </row>
    <row r="79" spans="1:19" x14ac:dyDescent="0.3">
      <c r="A79" s="42" t="s">
        <v>7</v>
      </c>
      <c r="C79" s="43" t="s">
        <v>45</v>
      </c>
      <c r="D79" s="1" t="s">
        <v>9</v>
      </c>
      <c r="E79" s="70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42" t="s">
        <v>0</v>
      </c>
      <c r="B80" s="53" t="s">
        <v>74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44" t="s">
        <v>2</v>
      </c>
    </row>
    <row r="81" spans="1:16" x14ac:dyDescent="0.3">
      <c r="A81" s="143"/>
      <c r="B81" s="54" t="s">
        <v>1</v>
      </c>
      <c r="C81" s="55" t="s">
        <v>75</v>
      </c>
      <c r="D81" s="55" t="s">
        <v>76</v>
      </c>
      <c r="E81" s="55" t="s">
        <v>77</v>
      </c>
      <c r="F81" s="55" t="s">
        <v>78</v>
      </c>
      <c r="G81" s="55" t="s">
        <v>79</v>
      </c>
      <c r="H81" s="55" t="s">
        <v>80</v>
      </c>
      <c r="I81" s="55" t="s">
        <v>81</v>
      </c>
      <c r="J81" s="55" t="s">
        <v>82</v>
      </c>
      <c r="K81" s="55" t="s">
        <v>83</v>
      </c>
      <c r="L81" s="55" t="s">
        <v>84</v>
      </c>
      <c r="M81" s="55" t="s">
        <v>85</v>
      </c>
      <c r="N81" s="55" t="s">
        <v>86</v>
      </c>
      <c r="O81" s="55" t="s">
        <v>87</v>
      </c>
      <c r="P81" s="145"/>
    </row>
    <row r="82" spans="1:16" x14ac:dyDescent="0.3">
      <c r="A82" s="146" t="s">
        <v>24</v>
      </c>
      <c r="B82" s="147"/>
      <c r="C82" s="47"/>
      <c r="D82" s="47"/>
      <c r="E82" s="93"/>
      <c r="F82" s="93"/>
      <c r="G82" s="93"/>
      <c r="H82" s="59"/>
      <c r="I82" s="159">
        <v>35</v>
      </c>
      <c r="J82" s="160"/>
      <c r="K82" s="161"/>
      <c r="L82" s="47"/>
      <c r="M82" s="93"/>
      <c r="N82" s="93"/>
      <c r="O82" s="93"/>
      <c r="P82" s="116">
        <f t="shared" ref="P82:P87" si="7">SUM(C82:O82)</f>
        <v>35</v>
      </c>
    </row>
    <row r="83" spans="1:16" x14ac:dyDescent="0.3">
      <c r="A83" s="140" t="s">
        <v>25</v>
      </c>
      <c r="B83" s="141"/>
      <c r="C83" s="48"/>
      <c r="D83" s="48"/>
      <c r="E83" s="49"/>
      <c r="F83" s="49"/>
      <c r="G83" s="49"/>
      <c r="H83" s="60"/>
      <c r="I83" s="162">
        <v>30</v>
      </c>
      <c r="J83" s="163"/>
      <c r="K83" s="163"/>
      <c r="L83" s="164"/>
      <c r="M83" s="48"/>
      <c r="N83" s="48"/>
      <c r="O83" s="48"/>
      <c r="P83" s="117">
        <f t="shared" si="7"/>
        <v>30</v>
      </c>
    </row>
    <row r="84" spans="1:16" x14ac:dyDescent="0.3">
      <c r="A84" s="140" t="s">
        <v>26</v>
      </c>
      <c r="B84" s="141"/>
      <c r="C84" s="48"/>
      <c r="D84" s="48"/>
      <c r="E84" s="49"/>
      <c r="F84" s="49"/>
      <c r="G84" s="49"/>
      <c r="H84" s="61"/>
      <c r="I84" s="150">
        <v>30</v>
      </c>
      <c r="J84" s="151"/>
      <c r="K84" s="151"/>
      <c r="L84" s="152"/>
      <c r="M84" s="49"/>
      <c r="N84" s="49"/>
      <c r="O84" s="48"/>
      <c r="P84" s="117">
        <f t="shared" si="7"/>
        <v>30</v>
      </c>
    </row>
    <row r="85" spans="1:16" x14ac:dyDescent="0.3">
      <c r="A85" s="140" t="s">
        <v>27</v>
      </c>
      <c r="B85" s="141"/>
      <c r="C85" s="48"/>
      <c r="D85" s="48"/>
      <c r="E85" s="49"/>
      <c r="F85" s="49"/>
      <c r="G85" s="49"/>
      <c r="H85" s="61"/>
      <c r="I85" s="49"/>
      <c r="J85" s="49"/>
      <c r="K85" s="49"/>
      <c r="L85" s="49"/>
      <c r="M85" s="48"/>
      <c r="N85" s="48"/>
      <c r="O85" s="48"/>
      <c r="P85" s="117">
        <f t="shared" si="7"/>
        <v>0</v>
      </c>
    </row>
    <row r="86" spans="1:16" x14ac:dyDescent="0.3">
      <c r="A86" s="138" t="s">
        <v>28</v>
      </c>
      <c r="B86" s="139"/>
      <c r="C86" s="50"/>
      <c r="D86" s="50"/>
      <c r="E86" s="51"/>
      <c r="F86" s="51"/>
      <c r="G86" s="51"/>
      <c r="H86" s="62"/>
      <c r="I86" s="51"/>
      <c r="J86" s="51"/>
      <c r="K86" s="51"/>
      <c r="L86" s="51"/>
      <c r="M86" s="50"/>
      <c r="N86" s="50"/>
      <c r="O86" s="50"/>
      <c r="P86" s="118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SUM(E82:G86)</f>
        <v>0</v>
      </c>
      <c r="F87" s="65">
        <f>SUM(E82:G86)</f>
        <v>0</v>
      </c>
      <c r="G87" s="65">
        <f>SUM(E82:G86)</f>
        <v>0</v>
      </c>
      <c r="H87" s="66"/>
      <c r="I87" s="65">
        <f>SUM(I82,I83,I84)</f>
        <v>95</v>
      </c>
      <c r="J87" s="65">
        <f>SUM(I82,I83,I84)</f>
        <v>95</v>
      </c>
      <c r="K87" s="65">
        <f>SUM(I82,I83,I84)</f>
        <v>95</v>
      </c>
      <c r="L87" s="65">
        <f>SUM(I83,I84)</f>
        <v>60</v>
      </c>
      <c r="M87" s="65">
        <v>0</v>
      </c>
      <c r="N87" s="65">
        <v>0</v>
      </c>
      <c r="O87" s="65">
        <v>0</v>
      </c>
      <c r="P87" s="65">
        <f t="shared" si="7"/>
        <v>345</v>
      </c>
    </row>
    <row r="88" spans="1:16" x14ac:dyDescent="0.3">
      <c r="A88" s="189" t="s">
        <v>4</v>
      </c>
      <c r="B88" s="190"/>
      <c r="C88" s="191">
        <v>0</v>
      </c>
      <c r="D88" s="191">
        <v>0</v>
      </c>
      <c r="E88" s="191">
        <f>COUNTA(E82:G86)</f>
        <v>0</v>
      </c>
      <c r="F88" s="69">
        <f>COUNTA(E82:G86)</f>
        <v>0</v>
      </c>
      <c r="G88" s="69">
        <f>COUNTA(E82:G86)</f>
        <v>0</v>
      </c>
      <c r="H88" s="66"/>
      <c r="I88" s="69">
        <f>COUNTA(I82,I83,I84)</f>
        <v>3</v>
      </c>
      <c r="J88" s="69">
        <f>COUNTA(I82,I83,I84)</f>
        <v>3</v>
      </c>
      <c r="K88" s="69">
        <f>COUNTA(I82,I83,I84)</f>
        <v>3</v>
      </c>
      <c r="L88" s="69">
        <v>2</v>
      </c>
      <c r="M88" s="69">
        <v>0</v>
      </c>
      <c r="N88" s="69">
        <v>0</v>
      </c>
      <c r="O88" s="69">
        <v>0</v>
      </c>
      <c r="P88" s="69">
        <f>IF(SUM(C88:O88)&gt;35,35,SUM(C88:O88))</f>
        <v>11</v>
      </c>
    </row>
    <row r="89" spans="1:16" ht="21" x14ac:dyDescent="0.35">
      <c r="A89" s="58" t="s">
        <v>88</v>
      </c>
      <c r="B89" s="192"/>
      <c r="C89" s="58" t="s">
        <v>101</v>
      </c>
      <c r="D89" s="58"/>
      <c r="E89" s="58"/>
      <c r="F89" s="8"/>
      <c r="G89" s="8"/>
      <c r="H89" s="41"/>
      <c r="I89" s="9"/>
      <c r="J89" s="9"/>
      <c r="K89" s="9"/>
      <c r="L89" s="9"/>
      <c r="M89" s="9"/>
      <c r="N89" s="8"/>
      <c r="O89" s="8"/>
      <c r="P89" s="115"/>
    </row>
    <row r="90" spans="1:16" x14ac:dyDescent="0.3">
      <c r="A90" s="42" t="s">
        <v>7</v>
      </c>
      <c r="C90" s="70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42" t="s">
        <v>0</v>
      </c>
      <c r="B91" s="53" t="s">
        <v>74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44" t="s">
        <v>2</v>
      </c>
    </row>
    <row r="92" spans="1:16" x14ac:dyDescent="0.3">
      <c r="A92" s="143"/>
      <c r="B92" s="54" t="s">
        <v>1</v>
      </c>
      <c r="C92" s="55" t="s">
        <v>75</v>
      </c>
      <c r="D92" s="55" t="s">
        <v>76</v>
      </c>
      <c r="E92" s="55" t="s">
        <v>77</v>
      </c>
      <c r="F92" s="55" t="s">
        <v>78</v>
      </c>
      <c r="G92" s="55" t="s">
        <v>79</v>
      </c>
      <c r="H92" s="55" t="s">
        <v>80</v>
      </c>
      <c r="I92" s="55" t="s">
        <v>81</v>
      </c>
      <c r="J92" s="55" t="s">
        <v>82</v>
      </c>
      <c r="K92" s="55" t="s">
        <v>83</v>
      </c>
      <c r="L92" s="55" t="s">
        <v>84</v>
      </c>
      <c r="M92" s="55" t="s">
        <v>85</v>
      </c>
      <c r="N92" s="55" t="s">
        <v>86</v>
      </c>
      <c r="O92" s="55" t="s">
        <v>87</v>
      </c>
      <c r="P92" s="145"/>
    </row>
    <row r="93" spans="1:16" x14ac:dyDescent="0.3">
      <c r="A93" s="146" t="s">
        <v>24</v>
      </c>
      <c r="B93" s="147"/>
      <c r="C93" s="47"/>
      <c r="D93" s="47"/>
      <c r="E93" s="159">
        <v>45</v>
      </c>
      <c r="F93" s="160"/>
      <c r="G93" s="161"/>
      <c r="H93" s="59"/>
      <c r="I93" s="159">
        <v>46</v>
      </c>
      <c r="J93" s="160"/>
      <c r="K93" s="160"/>
      <c r="L93" s="161"/>
      <c r="M93" s="93"/>
      <c r="N93" s="93"/>
      <c r="O93" s="93"/>
      <c r="P93" s="116">
        <f t="shared" ref="P93:P98" si="8">SUM(C93:O93)</f>
        <v>91</v>
      </c>
    </row>
    <row r="94" spans="1:16" x14ac:dyDescent="0.3">
      <c r="A94" s="140" t="s">
        <v>25</v>
      </c>
      <c r="B94" s="141"/>
      <c r="C94" s="48"/>
      <c r="D94" s="48"/>
      <c r="E94" s="162">
        <v>43</v>
      </c>
      <c r="F94" s="163"/>
      <c r="G94" s="164"/>
      <c r="H94" s="60"/>
      <c r="I94" s="162">
        <v>49</v>
      </c>
      <c r="J94" s="163"/>
      <c r="K94" s="163"/>
      <c r="L94" s="164"/>
      <c r="M94" s="48"/>
      <c r="N94" s="48"/>
      <c r="O94" s="48"/>
      <c r="P94" s="117">
        <f t="shared" si="8"/>
        <v>92</v>
      </c>
    </row>
    <row r="95" spans="1:16" x14ac:dyDescent="0.3">
      <c r="A95" s="140" t="s">
        <v>26</v>
      </c>
      <c r="B95" s="141"/>
      <c r="C95" s="48"/>
      <c r="D95" s="48"/>
      <c r="E95" s="150">
        <v>61</v>
      </c>
      <c r="F95" s="151"/>
      <c r="G95" s="152"/>
      <c r="H95" s="61"/>
      <c r="I95" s="150">
        <v>44</v>
      </c>
      <c r="J95" s="151"/>
      <c r="K95" s="152"/>
      <c r="L95" s="49"/>
      <c r="M95" s="49"/>
      <c r="N95" s="49"/>
      <c r="O95" s="48"/>
      <c r="P95" s="117">
        <f t="shared" si="8"/>
        <v>105</v>
      </c>
    </row>
    <row r="96" spans="1:16" x14ac:dyDescent="0.3">
      <c r="A96" s="140" t="s">
        <v>27</v>
      </c>
      <c r="B96" s="141"/>
      <c r="C96" s="48"/>
      <c r="D96" s="48"/>
      <c r="E96" s="153">
        <v>41</v>
      </c>
      <c r="F96" s="154"/>
      <c r="G96" s="155"/>
      <c r="H96" s="61"/>
      <c r="I96" s="153">
        <v>53</v>
      </c>
      <c r="J96" s="154"/>
      <c r="K96" s="154"/>
      <c r="L96" s="155"/>
      <c r="M96" s="48"/>
      <c r="N96" s="48"/>
      <c r="O96" s="48"/>
      <c r="P96" s="117">
        <f t="shared" si="8"/>
        <v>94</v>
      </c>
    </row>
    <row r="97" spans="1:16" x14ac:dyDescent="0.3">
      <c r="A97" s="165" t="s">
        <v>28</v>
      </c>
      <c r="B97" s="166"/>
      <c r="C97" s="50"/>
      <c r="D97" s="50"/>
      <c r="E97" s="156">
        <v>50</v>
      </c>
      <c r="F97" s="157"/>
      <c r="G97" s="158"/>
      <c r="H97" s="62"/>
      <c r="I97" s="156">
        <v>21</v>
      </c>
      <c r="J97" s="157"/>
      <c r="K97" s="158"/>
      <c r="L97" s="51"/>
      <c r="M97" s="50"/>
      <c r="N97" s="50"/>
      <c r="O97" s="50"/>
      <c r="P97" s="119">
        <f t="shared" si="8"/>
        <v>71</v>
      </c>
    </row>
    <row r="98" spans="1:16" x14ac:dyDescent="0.3">
      <c r="A98" s="74" t="s">
        <v>3</v>
      </c>
      <c r="B98" s="74"/>
      <c r="C98" s="65">
        <v>0</v>
      </c>
      <c r="D98" s="65">
        <v>0</v>
      </c>
      <c r="E98" s="65">
        <f>SUM(E93:G97)</f>
        <v>240</v>
      </c>
      <c r="F98" s="65">
        <f>SUM(E93:G97)</f>
        <v>240</v>
      </c>
      <c r="G98" s="65">
        <f>SUM(E93:G97)</f>
        <v>240</v>
      </c>
      <c r="H98" s="66"/>
      <c r="I98" s="65">
        <f>SUM(I93,I94,I95,I96,I97)</f>
        <v>213</v>
      </c>
      <c r="J98" s="65">
        <f>SUM(I93,I94,I95,I96,I97)</f>
        <v>213</v>
      </c>
      <c r="K98" s="65">
        <f>SUM(I93,I94,I95,I96,I97)</f>
        <v>213</v>
      </c>
      <c r="L98" s="65">
        <f>SUM(I93,I94,I96)</f>
        <v>148</v>
      </c>
      <c r="M98" s="65">
        <v>0</v>
      </c>
      <c r="N98" s="65">
        <v>0</v>
      </c>
      <c r="O98" s="65">
        <v>0</v>
      </c>
      <c r="P98" s="65">
        <f t="shared" si="8"/>
        <v>1507</v>
      </c>
    </row>
    <row r="99" spans="1:16" x14ac:dyDescent="0.3">
      <c r="A99" s="67" t="s">
        <v>4</v>
      </c>
      <c r="B99" s="68"/>
      <c r="C99" s="69">
        <v>0</v>
      </c>
      <c r="D99" s="69">
        <v>0</v>
      </c>
      <c r="E99" s="69">
        <f>COUNTA(E93:G97)</f>
        <v>5</v>
      </c>
      <c r="F99" s="69">
        <f>COUNTA(E93:G97)</f>
        <v>5</v>
      </c>
      <c r="G99" s="69">
        <f>COUNTA(E93:G97)</f>
        <v>5</v>
      </c>
      <c r="H99" s="66"/>
      <c r="I99" s="69">
        <f>COUNTA(I93,I94,I95,I96,I97)</f>
        <v>5</v>
      </c>
      <c r="J99" s="69">
        <f>COUNTA(I93,I94,I95,I96,I97)</f>
        <v>5</v>
      </c>
      <c r="K99" s="69">
        <f>COUNTA(I93,I94,I95,I96,I97)</f>
        <v>5</v>
      </c>
      <c r="L99" s="69">
        <f>COUNTA(I93,I94,I96)</f>
        <v>3</v>
      </c>
      <c r="M99" s="69">
        <v>0</v>
      </c>
      <c r="N99" s="69">
        <v>0</v>
      </c>
      <c r="O99" s="69">
        <v>0</v>
      </c>
      <c r="P99" s="69">
        <f>IF(SUM(C99:O99)&gt;35,35,SUM(C99:O99))</f>
        <v>33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0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42" t="s">
        <v>0</v>
      </c>
      <c r="B101" s="53" t="s">
        <v>74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44" t="s">
        <v>2</v>
      </c>
    </row>
    <row r="102" spans="1:16" x14ac:dyDescent="0.3">
      <c r="A102" s="143"/>
      <c r="B102" s="54" t="s">
        <v>1</v>
      </c>
      <c r="C102" s="55" t="s">
        <v>75</v>
      </c>
      <c r="D102" s="55" t="s">
        <v>76</v>
      </c>
      <c r="E102" s="55" t="s">
        <v>77</v>
      </c>
      <c r="F102" s="55" t="s">
        <v>78</v>
      </c>
      <c r="G102" s="55" t="s">
        <v>79</v>
      </c>
      <c r="H102" s="55" t="s">
        <v>80</v>
      </c>
      <c r="I102" s="55" t="s">
        <v>81</v>
      </c>
      <c r="J102" s="55" t="s">
        <v>82</v>
      </c>
      <c r="K102" s="55" t="s">
        <v>83</v>
      </c>
      <c r="L102" s="55" t="s">
        <v>84</v>
      </c>
      <c r="M102" s="55" t="s">
        <v>85</v>
      </c>
      <c r="N102" s="55" t="s">
        <v>86</v>
      </c>
      <c r="O102" s="55" t="s">
        <v>87</v>
      </c>
      <c r="P102" s="145"/>
    </row>
    <row r="103" spans="1:16" x14ac:dyDescent="0.3">
      <c r="A103" s="146" t="s">
        <v>24</v>
      </c>
      <c r="B103" s="147"/>
      <c r="C103" s="47"/>
      <c r="D103" s="47"/>
      <c r="E103" s="159">
        <v>49</v>
      </c>
      <c r="F103" s="160"/>
      <c r="G103" s="161"/>
      <c r="H103" s="59"/>
      <c r="I103" s="93"/>
      <c r="J103" s="93"/>
      <c r="K103" s="93"/>
      <c r="L103" s="47"/>
      <c r="M103" s="93"/>
      <c r="N103" s="93"/>
      <c r="O103" s="93"/>
      <c r="P103" s="116">
        <f>SUM(C103:O103)</f>
        <v>49</v>
      </c>
    </row>
    <row r="104" spans="1:16" x14ac:dyDescent="0.3">
      <c r="A104" s="140" t="s">
        <v>25</v>
      </c>
      <c r="B104" s="141"/>
      <c r="C104" s="48"/>
      <c r="D104" s="48"/>
      <c r="E104" s="162">
        <v>37</v>
      </c>
      <c r="F104" s="163"/>
      <c r="G104" s="164"/>
      <c r="H104" s="60"/>
      <c r="I104" s="162">
        <v>28</v>
      </c>
      <c r="J104" s="163"/>
      <c r="K104" s="164"/>
      <c r="L104" s="49"/>
      <c r="M104" s="48"/>
      <c r="N104" s="48"/>
      <c r="O104" s="48"/>
      <c r="P104" s="117">
        <f t="shared" ref="P104:P108" si="9">SUM(C104:O104)</f>
        <v>65</v>
      </c>
    </row>
    <row r="105" spans="1:16" x14ac:dyDescent="0.3">
      <c r="A105" s="140" t="s">
        <v>26</v>
      </c>
      <c r="B105" s="141"/>
      <c r="C105" s="48"/>
      <c r="D105" s="48"/>
      <c r="E105" s="150">
        <v>61</v>
      </c>
      <c r="F105" s="151"/>
      <c r="G105" s="152"/>
      <c r="H105" s="61"/>
      <c r="I105" s="150">
        <v>49</v>
      </c>
      <c r="J105" s="151"/>
      <c r="K105" s="152"/>
      <c r="L105" s="49"/>
      <c r="M105" s="49"/>
      <c r="N105" s="49"/>
      <c r="O105" s="48"/>
      <c r="P105" s="117">
        <f t="shared" si="9"/>
        <v>110</v>
      </c>
    </row>
    <row r="106" spans="1:16" x14ac:dyDescent="0.3">
      <c r="A106" s="140" t="s">
        <v>27</v>
      </c>
      <c r="B106" s="141"/>
      <c r="C106" s="48"/>
      <c r="D106" s="48"/>
      <c r="E106" s="153">
        <v>29</v>
      </c>
      <c r="F106" s="154"/>
      <c r="G106" s="155"/>
      <c r="H106" s="61"/>
      <c r="I106" s="153">
        <v>54</v>
      </c>
      <c r="J106" s="154"/>
      <c r="K106" s="155"/>
      <c r="L106" s="49"/>
      <c r="M106" s="48"/>
      <c r="N106" s="48"/>
      <c r="O106" s="48"/>
      <c r="P106" s="117">
        <f t="shared" si="9"/>
        <v>83</v>
      </c>
    </row>
    <row r="107" spans="1:16" x14ac:dyDescent="0.3">
      <c r="A107" s="138" t="s">
        <v>28</v>
      </c>
      <c r="B107" s="139"/>
      <c r="C107" s="50"/>
      <c r="D107" s="50"/>
      <c r="E107" s="156">
        <v>50</v>
      </c>
      <c r="F107" s="157"/>
      <c r="G107" s="158"/>
      <c r="H107" s="62"/>
      <c r="I107" s="156">
        <v>38</v>
      </c>
      <c r="J107" s="157"/>
      <c r="K107" s="157"/>
      <c r="L107" s="158"/>
      <c r="M107" s="50"/>
      <c r="N107" s="50"/>
      <c r="O107" s="50"/>
      <c r="P107" s="118">
        <f t="shared" si="9"/>
        <v>88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SUM(E103:G107)</f>
        <v>226</v>
      </c>
      <c r="F108" s="65">
        <f>SUM(E103:G107)</f>
        <v>226</v>
      </c>
      <c r="G108" s="65">
        <f>SUM(E103:G107)</f>
        <v>226</v>
      </c>
      <c r="H108" s="66"/>
      <c r="I108" s="65">
        <f>SUM(I104,I105,I106,I107)</f>
        <v>169</v>
      </c>
      <c r="J108" s="65">
        <f>SUM(I104,I105,I106,I107)</f>
        <v>169</v>
      </c>
      <c r="K108" s="65">
        <f>SUM(I104,I105,I106,I107)</f>
        <v>169</v>
      </c>
      <c r="L108" s="65">
        <f>I107</f>
        <v>38</v>
      </c>
      <c r="M108" s="65">
        <v>0</v>
      </c>
      <c r="N108" s="65">
        <v>0</v>
      </c>
      <c r="O108" s="65">
        <v>0</v>
      </c>
      <c r="P108" s="65">
        <f t="shared" si="9"/>
        <v>1223</v>
      </c>
    </row>
    <row r="109" spans="1:16" x14ac:dyDescent="0.3">
      <c r="A109" s="189" t="s">
        <v>4</v>
      </c>
      <c r="B109" s="190"/>
      <c r="C109" s="191">
        <v>0</v>
      </c>
      <c r="D109" s="191">
        <v>0</v>
      </c>
      <c r="E109" s="191">
        <f>COUNTA(E103:G107)</f>
        <v>5</v>
      </c>
      <c r="F109" s="69">
        <f>COUNTA(E103:G107)</f>
        <v>5</v>
      </c>
      <c r="G109" s="69">
        <f>COUNTA(E103:G107)</f>
        <v>5</v>
      </c>
      <c r="H109" s="66"/>
      <c r="I109" s="69">
        <f>COUNTA(I104,I105,I106,I107)</f>
        <v>4</v>
      </c>
      <c r="J109" s="69">
        <f>COUNTA(I104,I105,I106,I107)</f>
        <v>4</v>
      </c>
      <c r="K109" s="69">
        <f>COUNTA(I104,I105,I106,I107)</f>
        <v>4</v>
      </c>
      <c r="L109" s="69">
        <v>1</v>
      </c>
      <c r="M109" s="69">
        <v>0</v>
      </c>
      <c r="N109" s="69">
        <v>0</v>
      </c>
      <c r="O109" s="69">
        <v>0</v>
      </c>
      <c r="P109" s="69">
        <f>IF(SUM(C109:O109)&gt;35,35,SUM(C109:O109))</f>
        <v>28</v>
      </c>
    </row>
    <row r="110" spans="1:16" ht="21" x14ac:dyDescent="0.35">
      <c r="A110" s="58" t="s">
        <v>88</v>
      </c>
      <c r="B110" s="192"/>
      <c r="C110" s="58" t="s">
        <v>102</v>
      </c>
      <c r="D110" s="58"/>
      <c r="E110" s="58"/>
      <c r="F110" s="8"/>
      <c r="G110" s="8"/>
      <c r="H110" s="41"/>
      <c r="I110" s="9"/>
      <c r="J110" s="9"/>
      <c r="K110" s="9"/>
      <c r="L110" s="9"/>
      <c r="M110" s="9"/>
      <c r="N110" s="8"/>
      <c r="O110" s="8"/>
      <c r="P110" s="115"/>
    </row>
    <row r="111" spans="1:16" x14ac:dyDescent="0.3">
      <c r="A111" s="42" t="s">
        <v>7</v>
      </c>
      <c r="C111" s="70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42" t="s">
        <v>0</v>
      </c>
      <c r="B112" s="53" t="s">
        <v>74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44" t="s">
        <v>2</v>
      </c>
    </row>
    <row r="113" spans="1:16" x14ac:dyDescent="0.3">
      <c r="A113" s="143"/>
      <c r="B113" s="54" t="s">
        <v>1</v>
      </c>
      <c r="C113" s="55" t="s">
        <v>75</v>
      </c>
      <c r="D113" s="55" t="s">
        <v>76</v>
      </c>
      <c r="E113" s="55" t="s">
        <v>77</v>
      </c>
      <c r="F113" s="55" t="s">
        <v>78</v>
      </c>
      <c r="G113" s="55" t="s">
        <v>79</v>
      </c>
      <c r="H113" s="55" t="s">
        <v>80</v>
      </c>
      <c r="I113" s="55" t="s">
        <v>81</v>
      </c>
      <c r="J113" s="55" t="s">
        <v>82</v>
      </c>
      <c r="K113" s="55" t="s">
        <v>83</v>
      </c>
      <c r="L113" s="55" t="s">
        <v>84</v>
      </c>
      <c r="M113" s="55" t="s">
        <v>85</v>
      </c>
      <c r="N113" s="55" t="s">
        <v>86</v>
      </c>
      <c r="O113" s="55" t="s">
        <v>87</v>
      </c>
      <c r="P113" s="145"/>
    </row>
    <row r="114" spans="1:16" x14ac:dyDescent="0.3">
      <c r="A114" s="146" t="s">
        <v>24</v>
      </c>
      <c r="B114" s="147"/>
      <c r="C114" s="47"/>
      <c r="D114" s="47"/>
      <c r="E114" s="159">
        <f>30+46</f>
        <v>76</v>
      </c>
      <c r="F114" s="160"/>
      <c r="G114" s="161"/>
      <c r="H114" s="59"/>
      <c r="I114" s="159">
        <v>30</v>
      </c>
      <c r="J114" s="160"/>
      <c r="K114" s="161"/>
      <c r="L114" s="47"/>
      <c r="M114" s="93"/>
      <c r="N114" s="93"/>
      <c r="O114" s="93"/>
      <c r="P114" s="116">
        <f>SUM(C114:O114)</f>
        <v>106</v>
      </c>
    </row>
    <row r="115" spans="1:16" x14ac:dyDescent="0.3">
      <c r="A115" s="140" t="s">
        <v>25</v>
      </c>
      <c r="B115" s="141"/>
      <c r="C115" s="48"/>
      <c r="D115" s="48"/>
      <c r="E115" s="162">
        <v>35</v>
      </c>
      <c r="F115" s="163"/>
      <c r="G115" s="164"/>
      <c r="H115" s="60"/>
      <c r="I115" s="162">
        <v>31</v>
      </c>
      <c r="J115" s="163"/>
      <c r="K115" s="163"/>
      <c r="L115" s="164"/>
      <c r="M115" s="48"/>
      <c r="N115" s="48"/>
      <c r="O115" s="48"/>
      <c r="P115" s="117">
        <f t="shared" ref="P115:P119" si="10">SUM(C115:O115)</f>
        <v>66</v>
      </c>
    </row>
    <row r="116" spans="1:16" x14ac:dyDescent="0.3">
      <c r="A116" s="140" t="s">
        <v>26</v>
      </c>
      <c r="B116" s="141"/>
      <c r="C116" s="48"/>
      <c r="D116" s="48"/>
      <c r="E116" s="150">
        <v>24</v>
      </c>
      <c r="F116" s="151"/>
      <c r="G116" s="152"/>
      <c r="H116" s="61"/>
      <c r="I116" s="150">
        <v>43</v>
      </c>
      <c r="J116" s="151"/>
      <c r="K116" s="151"/>
      <c r="L116" s="152"/>
      <c r="M116" s="49"/>
      <c r="N116" s="49"/>
      <c r="O116" s="48"/>
      <c r="P116" s="117">
        <f t="shared" si="10"/>
        <v>67</v>
      </c>
    </row>
    <row r="117" spans="1:16" x14ac:dyDescent="0.3">
      <c r="A117" s="140" t="s">
        <v>27</v>
      </c>
      <c r="B117" s="141"/>
      <c r="C117" s="48"/>
      <c r="D117" s="48"/>
      <c r="E117" s="153">
        <v>61</v>
      </c>
      <c r="F117" s="154"/>
      <c r="G117" s="155"/>
      <c r="H117" s="61"/>
      <c r="I117" s="153">
        <v>55</v>
      </c>
      <c r="J117" s="154"/>
      <c r="K117" s="155"/>
      <c r="L117" s="49"/>
      <c r="M117" s="48"/>
      <c r="N117" s="48"/>
      <c r="O117" s="48"/>
      <c r="P117" s="117">
        <f t="shared" si="10"/>
        <v>116</v>
      </c>
    </row>
    <row r="118" spans="1:16" x14ac:dyDescent="0.3">
      <c r="A118" s="138" t="s">
        <v>28</v>
      </c>
      <c r="B118" s="139"/>
      <c r="C118" s="50"/>
      <c r="D118" s="50"/>
      <c r="E118" s="51"/>
      <c r="F118" s="51"/>
      <c r="G118" s="51"/>
      <c r="H118" s="62"/>
      <c r="I118" s="156">
        <v>45</v>
      </c>
      <c r="J118" s="157"/>
      <c r="K118" s="158"/>
      <c r="L118" s="51"/>
      <c r="M118" s="50"/>
      <c r="N118" s="50"/>
      <c r="O118" s="50"/>
      <c r="P118" s="118">
        <f t="shared" si="10"/>
        <v>45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SUM(E114:G117)</f>
        <v>196</v>
      </c>
      <c r="F119" s="65">
        <f>SUM(E114:G117)</f>
        <v>196</v>
      </c>
      <c r="G119" s="65">
        <f>SUM(E114:G117)</f>
        <v>196</v>
      </c>
      <c r="H119" s="66"/>
      <c r="I119" s="65">
        <f>SUM(I114,I115,I116,I117,I118)</f>
        <v>204</v>
      </c>
      <c r="J119" s="65">
        <f>SUM(I114,I115,I116,I117,I118)</f>
        <v>204</v>
      </c>
      <c r="K119" s="65">
        <f>SUM(I114,I115,I116,I117,I118)</f>
        <v>204</v>
      </c>
      <c r="L119" s="65">
        <f>SUM(I115,I116)</f>
        <v>74</v>
      </c>
      <c r="M119" s="65">
        <v>0</v>
      </c>
      <c r="N119" s="65">
        <v>0</v>
      </c>
      <c r="O119" s="65">
        <v>0</v>
      </c>
      <c r="P119" s="65">
        <f t="shared" si="10"/>
        <v>1274</v>
      </c>
    </row>
    <row r="120" spans="1:16" x14ac:dyDescent="0.3">
      <c r="A120" s="67" t="s">
        <v>4</v>
      </c>
      <c r="B120" s="68"/>
      <c r="C120" s="69">
        <v>0</v>
      </c>
      <c r="D120" s="69">
        <v>0</v>
      </c>
      <c r="E120" s="69">
        <f>COUNTA(E114:G117)</f>
        <v>4</v>
      </c>
      <c r="F120" s="69">
        <f>COUNTA(E114:G117)</f>
        <v>4</v>
      </c>
      <c r="G120" s="69">
        <f>COUNTA(E114:G117)</f>
        <v>4</v>
      </c>
      <c r="H120" s="66"/>
      <c r="I120" s="69">
        <f>COUNTA(I114,I115,I116,I117,I118)</f>
        <v>5</v>
      </c>
      <c r="J120" s="69">
        <f>COUNTA(I114,I115,I116,I117,I118)</f>
        <v>5</v>
      </c>
      <c r="K120" s="69">
        <f>COUNTA(I114,I115,I116,I117,I118)</f>
        <v>5</v>
      </c>
      <c r="L120" s="69">
        <v>2</v>
      </c>
      <c r="M120" s="69">
        <v>0</v>
      </c>
      <c r="N120" s="69">
        <v>0</v>
      </c>
      <c r="O120" s="69">
        <v>0</v>
      </c>
      <c r="P120" s="69">
        <f>IF(SUM(C120:O120)&gt;35,35,SUM(C120:O120))</f>
        <v>29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0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42" t="s">
        <v>0</v>
      </c>
      <c r="B122" s="53" t="s">
        <v>74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44" t="s">
        <v>2</v>
      </c>
    </row>
    <row r="123" spans="1:16" x14ac:dyDescent="0.3">
      <c r="A123" s="143"/>
      <c r="B123" s="54" t="s">
        <v>1</v>
      </c>
      <c r="C123" s="55" t="s">
        <v>75</v>
      </c>
      <c r="D123" s="55" t="s">
        <v>76</v>
      </c>
      <c r="E123" s="55" t="s">
        <v>77</v>
      </c>
      <c r="F123" s="55" t="s">
        <v>78</v>
      </c>
      <c r="G123" s="55" t="s">
        <v>79</v>
      </c>
      <c r="H123" s="55" t="s">
        <v>80</v>
      </c>
      <c r="I123" s="55" t="s">
        <v>81</v>
      </c>
      <c r="J123" s="55" t="s">
        <v>82</v>
      </c>
      <c r="K123" s="55" t="s">
        <v>83</v>
      </c>
      <c r="L123" s="55" t="s">
        <v>84</v>
      </c>
      <c r="M123" s="55" t="s">
        <v>85</v>
      </c>
      <c r="N123" s="55" t="s">
        <v>86</v>
      </c>
      <c r="O123" s="55" t="s">
        <v>87</v>
      </c>
      <c r="P123" s="145"/>
    </row>
    <row r="124" spans="1:16" x14ac:dyDescent="0.3">
      <c r="A124" s="146" t="s">
        <v>24</v>
      </c>
      <c r="B124" s="147"/>
      <c r="C124" s="47"/>
      <c r="D124" s="47"/>
      <c r="E124" s="159">
        <v>32</v>
      </c>
      <c r="F124" s="160"/>
      <c r="G124" s="161"/>
      <c r="H124" s="59"/>
      <c r="I124" s="159">
        <v>38</v>
      </c>
      <c r="J124" s="160"/>
      <c r="K124" s="161"/>
      <c r="L124" s="47"/>
      <c r="M124" s="93"/>
      <c r="N124" s="93"/>
      <c r="O124" s="93"/>
      <c r="P124" s="116">
        <f t="shared" ref="P124:P129" si="11">SUM(C124:O124)</f>
        <v>70</v>
      </c>
    </row>
    <row r="125" spans="1:16" x14ac:dyDescent="0.3">
      <c r="A125" s="140" t="s">
        <v>25</v>
      </c>
      <c r="B125" s="141"/>
      <c r="C125" s="48"/>
      <c r="D125" s="48"/>
      <c r="E125" s="162">
        <v>49</v>
      </c>
      <c r="F125" s="163"/>
      <c r="G125" s="164"/>
      <c r="H125" s="60"/>
      <c r="I125" s="162">
        <v>38</v>
      </c>
      <c r="J125" s="163"/>
      <c r="K125" s="163"/>
      <c r="L125" s="164"/>
      <c r="M125" s="48"/>
      <c r="N125" s="48"/>
      <c r="O125" s="48"/>
      <c r="P125" s="117">
        <f t="shared" si="11"/>
        <v>87</v>
      </c>
    </row>
    <row r="126" spans="1:16" x14ac:dyDescent="0.3">
      <c r="A126" s="140" t="s">
        <v>26</v>
      </c>
      <c r="B126" s="141"/>
      <c r="C126" s="48"/>
      <c r="D126" s="48"/>
      <c r="E126" s="150">
        <v>41</v>
      </c>
      <c r="F126" s="151"/>
      <c r="G126" s="152"/>
      <c r="H126" s="61"/>
      <c r="I126" s="150">
        <v>29</v>
      </c>
      <c r="J126" s="151"/>
      <c r="K126" s="152"/>
      <c r="L126" s="49"/>
      <c r="M126" s="49"/>
      <c r="N126" s="49"/>
      <c r="O126" s="48"/>
      <c r="P126" s="117">
        <f t="shared" si="11"/>
        <v>70</v>
      </c>
    </row>
    <row r="127" spans="1:16" x14ac:dyDescent="0.3">
      <c r="A127" s="140" t="s">
        <v>27</v>
      </c>
      <c r="B127" s="141"/>
      <c r="C127" s="48"/>
      <c r="D127" s="48"/>
      <c r="E127" s="153">
        <v>37</v>
      </c>
      <c r="F127" s="154"/>
      <c r="G127" s="155"/>
      <c r="H127" s="61"/>
      <c r="I127" s="153">
        <v>44</v>
      </c>
      <c r="J127" s="154"/>
      <c r="K127" s="155"/>
      <c r="L127" s="49"/>
      <c r="M127" s="48"/>
      <c r="N127" s="48"/>
      <c r="O127" s="48"/>
      <c r="P127" s="117">
        <f t="shared" si="11"/>
        <v>81</v>
      </c>
    </row>
    <row r="128" spans="1:16" x14ac:dyDescent="0.3">
      <c r="A128" s="138" t="s">
        <v>28</v>
      </c>
      <c r="B128" s="139"/>
      <c r="C128" s="50"/>
      <c r="D128" s="50"/>
      <c r="E128" s="156">
        <v>54</v>
      </c>
      <c r="F128" s="157"/>
      <c r="G128" s="158"/>
      <c r="H128" s="62"/>
      <c r="I128" s="156">
        <v>54</v>
      </c>
      <c r="J128" s="157"/>
      <c r="K128" s="158"/>
      <c r="L128" s="51"/>
      <c r="M128" s="50"/>
      <c r="N128" s="50"/>
      <c r="O128" s="50"/>
      <c r="P128" s="118">
        <f t="shared" si="11"/>
        <v>108</v>
      </c>
    </row>
    <row r="129" spans="1:16" x14ac:dyDescent="0.3">
      <c r="A129" s="63" t="s">
        <v>3</v>
      </c>
      <c r="B129" s="64"/>
      <c r="C129" s="65">
        <v>0</v>
      </c>
      <c r="D129" s="65">
        <v>0</v>
      </c>
      <c r="E129" s="65">
        <f>SUM(E124:G128)</f>
        <v>213</v>
      </c>
      <c r="F129" s="65">
        <f>SUM(E124:G128)</f>
        <v>213</v>
      </c>
      <c r="G129" s="65">
        <f>SUM(E124:G128)</f>
        <v>213</v>
      </c>
      <c r="H129" s="66"/>
      <c r="I129" s="65">
        <f>SUM(I124,I125,I126,I127,I128)</f>
        <v>203</v>
      </c>
      <c r="J129" s="65">
        <f>SUM(I124,I125,I126,I127,I128)</f>
        <v>203</v>
      </c>
      <c r="K129" s="65">
        <f>SUM(I124,I125,I126,I127,I128)</f>
        <v>203</v>
      </c>
      <c r="L129" s="65">
        <f>I125</f>
        <v>38</v>
      </c>
      <c r="M129" s="65">
        <v>0</v>
      </c>
      <c r="N129" s="65">
        <v>0</v>
      </c>
      <c r="O129" s="65">
        <v>0</v>
      </c>
      <c r="P129" s="65">
        <f t="shared" si="11"/>
        <v>1286</v>
      </c>
    </row>
    <row r="130" spans="1:16" x14ac:dyDescent="0.3">
      <c r="A130" s="189" t="s">
        <v>4</v>
      </c>
      <c r="B130" s="190"/>
      <c r="C130" s="191">
        <v>0</v>
      </c>
      <c r="D130" s="191">
        <v>0</v>
      </c>
      <c r="E130" s="191">
        <f>COUNTA(E124:G128)</f>
        <v>5</v>
      </c>
      <c r="F130" s="69">
        <f>COUNTA(E124:G128)</f>
        <v>5</v>
      </c>
      <c r="G130" s="69">
        <f>COUNTA(E124:G128)</f>
        <v>5</v>
      </c>
      <c r="H130" s="66"/>
      <c r="I130" s="69">
        <f>COUNTA(I124,I125,I126,I127,I128)</f>
        <v>5</v>
      </c>
      <c r="J130" s="69">
        <f>COUNTA(I124,I125,I126,I127,I128)</f>
        <v>5</v>
      </c>
      <c r="K130" s="69">
        <f>COUNTA(I124,I125,I126,I127,I128)</f>
        <v>5</v>
      </c>
      <c r="L130" s="69">
        <v>1</v>
      </c>
      <c r="M130" s="69">
        <v>0</v>
      </c>
      <c r="N130" s="69">
        <v>0</v>
      </c>
      <c r="O130" s="69">
        <v>0</v>
      </c>
      <c r="P130" s="69">
        <f>IF(SUM(C130:O130)&gt;35,35,SUM(C130:O130))</f>
        <v>31</v>
      </c>
    </row>
    <row r="131" spans="1:16" ht="21" x14ac:dyDescent="0.35">
      <c r="A131" s="58" t="s">
        <v>88</v>
      </c>
      <c r="B131" s="192"/>
      <c r="C131" s="58" t="s">
        <v>103</v>
      </c>
      <c r="D131" s="58"/>
      <c r="E131" s="58"/>
      <c r="F131" s="8"/>
      <c r="G131" s="8"/>
      <c r="H131" s="41"/>
      <c r="I131" s="9"/>
      <c r="J131" s="9"/>
      <c r="K131" s="9"/>
      <c r="L131" s="9"/>
      <c r="M131" s="9"/>
      <c r="N131" s="8"/>
      <c r="O131" s="8"/>
      <c r="P131" s="115"/>
    </row>
    <row r="132" spans="1:16" x14ac:dyDescent="0.3">
      <c r="A132" s="42" t="s">
        <v>7</v>
      </c>
      <c r="C132" s="70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42" t="s">
        <v>0</v>
      </c>
      <c r="B133" s="53" t="s">
        <v>74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44" t="s">
        <v>2</v>
      </c>
    </row>
    <row r="134" spans="1:16" x14ac:dyDescent="0.3">
      <c r="A134" s="143"/>
      <c r="B134" s="54" t="s">
        <v>1</v>
      </c>
      <c r="C134" s="55" t="s">
        <v>75</v>
      </c>
      <c r="D134" s="55" t="s">
        <v>76</v>
      </c>
      <c r="E134" s="55" t="s">
        <v>77</v>
      </c>
      <c r="F134" s="55" t="s">
        <v>78</v>
      </c>
      <c r="G134" s="55" t="s">
        <v>79</v>
      </c>
      <c r="H134" s="55" t="s">
        <v>80</v>
      </c>
      <c r="I134" s="55" t="s">
        <v>81</v>
      </c>
      <c r="J134" s="55" t="s">
        <v>82</v>
      </c>
      <c r="K134" s="55" t="s">
        <v>83</v>
      </c>
      <c r="L134" s="55" t="s">
        <v>84</v>
      </c>
      <c r="M134" s="55" t="s">
        <v>85</v>
      </c>
      <c r="N134" s="55" t="s">
        <v>86</v>
      </c>
      <c r="O134" s="55" t="s">
        <v>87</v>
      </c>
      <c r="P134" s="145"/>
    </row>
    <row r="135" spans="1:16" x14ac:dyDescent="0.3">
      <c r="A135" s="146" t="s">
        <v>24</v>
      </c>
      <c r="B135" s="147"/>
      <c r="C135" s="47"/>
      <c r="D135" s="47"/>
      <c r="E135" s="159">
        <v>43</v>
      </c>
      <c r="F135" s="160"/>
      <c r="G135" s="161"/>
      <c r="H135" s="59"/>
      <c r="I135" s="159">
        <v>97</v>
      </c>
      <c r="J135" s="160"/>
      <c r="K135" s="161"/>
      <c r="L135" s="159">
        <v>35</v>
      </c>
      <c r="M135" s="160"/>
      <c r="N135" s="161"/>
      <c r="O135" s="93"/>
      <c r="P135" s="116">
        <f t="shared" ref="P135:P140" si="12">SUM(C135:O135)</f>
        <v>175</v>
      </c>
    </row>
    <row r="136" spans="1:16" x14ac:dyDescent="0.3">
      <c r="A136" s="140" t="s">
        <v>25</v>
      </c>
      <c r="B136" s="141"/>
      <c r="C136" s="48"/>
      <c r="D136" s="48"/>
      <c r="E136" s="162">
        <v>46</v>
      </c>
      <c r="F136" s="163"/>
      <c r="G136" s="164"/>
      <c r="H136" s="60"/>
      <c r="I136" s="162">
        <v>67</v>
      </c>
      <c r="J136" s="163"/>
      <c r="K136" s="163"/>
      <c r="L136" s="164"/>
      <c r="M136" s="48"/>
      <c r="N136" s="48"/>
      <c r="O136" s="48"/>
      <c r="P136" s="117">
        <f t="shared" si="12"/>
        <v>113</v>
      </c>
    </row>
    <row r="137" spans="1:16" x14ac:dyDescent="0.3">
      <c r="A137" s="140" t="s">
        <v>26</v>
      </c>
      <c r="B137" s="141"/>
      <c r="C137" s="48"/>
      <c r="D137" s="48"/>
      <c r="E137" s="150">
        <v>54</v>
      </c>
      <c r="F137" s="151"/>
      <c r="G137" s="152"/>
      <c r="H137" s="61"/>
      <c r="I137" s="150">
        <v>21</v>
      </c>
      <c r="J137" s="151"/>
      <c r="K137" s="152"/>
      <c r="L137" s="49"/>
      <c r="M137" s="49"/>
      <c r="N137" s="49"/>
      <c r="O137" s="48"/>
      <c r="P137" s="117">
        <f t="shared" si="12"/>
        <v>75</v>
      </c>
    </row>
    <row r="138" spans="1:16" x14ac:dyDescent="0.3">
      <c r="A138" s="140" t="s">
        <v>27</v>
      </c>
      <c r="B138" s="141"/>
      <c r="C138" s="48"/>
      <c r="D138" s="48"/>
      <c r="E138" s="153">
        <v>32</v>
      </c>
      <c r="F138" s="154"/>
      <c r="G138" s="155"/>
      <c r="H138" s="61"/>
      <c r="I138" s="153">
        <v>61</v>
      </c>
      <c r="J138" s="154"/>
      <c r="K138" s="155"/>
      <c r="L138" s="153">
        <v>61</v>
      </c>
      <c r="M138" s="154"/>
      <c r="N138" s="154"/>
      <c r="O138" s="155"/>
      <c r="P138" s="117">
        <f t="shared" si="12"/>
        <v>154</v>
      </c>
    </row>
    <row r="139" spans="1:16" x14ac:dyDescent="0.3">
      <c r="A139" s="138" t="s">
        <v>28</v>
      </c>
      <c r="B139" s="139"/>
      <c r="C139" s="50"/>
      <c r="D139" s="50"/>
      <c r="E139" s="51"/>
      <c r="F139" s="51"/>
      <c r="G139" s="51"/>
      <c r="H139" s="62"/>
      <c r="I139" s="156">
        <v>44</v>
      </c>
      <c r="J139" s="157"/>
      <c r="K139" s="158"/>
      <c r="L139" s="51"/>
      <c r="M139" s="50"/>
      <c r="N139" s="50"/>
      <c r="O139" s="50"/>
      <c r="P139" s="118">
        <f t="shared" si="12"/>
        <v>44</v>
      </c>
    </row>
    <row r="140" spans="1:16" x14ac:dyDescent="0.3">
      <c r="A140" s="63" t="s">
        <v>3</v>
      </c>
      <c r="B140" s="64"/>
      <c r="C140" s="65">
        <v>0</v>
      </c>
      <c r="D140" s="65">
        <v>0</v>
      </c>
      <c r="E140" s="65">
        <f>SUM(E135:G138)</f>
        <v>175</v>
      </c>
      <c r="F140" s="65">
        <f>SUM(E135:G138)</f>
        <v>175</v>
      </c>
      <c r="G140" s="65">
        <f>SUM(E135:G138)</f>
        <v>175</v>
      </c>
      <c r="H140" s="66"/>
      <c r="I140" s="65">
        <f>SUM(I135,I136,I137,I138,I139)</f>
        <v>290</v>
      </c>
      <c r="J140" s="65">
        <f>SUM(I135,I136,I137,I138,I139)</f>
        <v>290</v>
      </c>
      <c r="K140" s="65">
        <f>SUM(I135,I136,I137,I138,I139)</f>
        <v>290</v>
      </c>
      <c r="L140" s="65">
        <f>SUM(L135,I136,L138)</f>
        <v>163</v>
      </c>
      <c r="M140" s="65">
        <f>SUM(L135,L138)</f>
        <v>96</v>
      </c>
      <c r="N140" s="65">
        <f>SUM(L135,L138)</f>
        <v>96</v>
      </c>
      <c r="O140" s="65">
        <f>L138</f>
        <v>61</v>
      </c>
      <c r="P140" s="65">
        <f t="shared" si="12"/>
        <v>1811</v>
      </c>
    </row>
    <row r="141" spans="1:16" x14ac:dyDescent="0.3">
      <c r="A141" s="67" t="s">
        <v>4</v>
      </c>
      <c r="B141" s="68"/>
      <c r="C141" s="69">
        <v>0</v>
      </c>
      <c r="D141" s="69">
        <v>0</v>
      </c>
      <c r="E141" s="69">
        <f>COUNTA(E135:G138)</f>
        <v>4</v>
      </c>
      <c r="F141" s="69">
        <f>COUNTA(E135:G138)</f>
        <v>4</v>
      </c>
      <c r="G141" s="69">
        <f>COUNTA(E135:G138)</f>
        <v>4</v>
      </c>
      <c r="H141" s="66"/>
      <c r="I141" s="69">
        <f>COUNTA(I135,I136,I137,I138,I139)</f>
        <v>5</v>
      </c>
      <c r="J141" s="69">
        <f>COUNTA(I135,I136,I137,I138,I139)</f>
        <v>5</v>
      </c>
      <c r="K141" s="69">
        <f>COUNTA(I135,I136,I137,I138,I139)</f>
        <v>5</v>
      </c>
      <c r="L141" s="69">
        <f>COUNTA(L135,I136,L138)</f>
        <v>3</v>
      </c>
      <c r="M141" s="69">
        <v>2</v>
      </c>
      <c r="N141" s="69">
        <v>2</v>
      </c>
      <c r="O141" s="69">
        <v>1</v>
      </c>
      <c r="P141" s="69">
        <f>IF(SUM(C141:O141)&gt;35,35,SUM(C141:O141))</f>
        <v>35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0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42" t="s">
        <v>0</v>
      </c>
      <c r="B143" s="53" t="s">
        <v>74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44" t="s">
        <v>2</v>
      </c>
    </row>
    <row r="144" spans="1:16" x14ac:dyDescent="0.3">
      <c r="A144" s="143"/>
      <c r="B144" s="54" t="s">
        <v>1</v>
      </c>
      <c r="C144" s="55" t="s">
        <v>75</v>
      </c>
      <c r="D144" s="55" t="s">
        <v>76</v>
      </c>
      <c r="E144" s="55" t="s">
        <v>77</v>
      </c>
      <c r="F144" s="55" t="s">
        <v>78</v>
      </c>
      <c r="G144" s="55" t="s">
        <v>79</v>
      </c>
      <c r="H144" s="55" t="s">
        <v>80</v>
      </c>
      <c r="I144" s="55" t="s">
        <v>81</v>
      </c>
      <c r="J144" s="55" t="s">
        <v>82</v>
      </c>
      <c r="K144" s="55" t="s">
        <v>83</v>
      </c>
      <c r="L144" s="55" t="s">
        <v>84</v>
      </c>
      <c r="M144" s="55" t="s">
        <v>85</v>
      </c>
      <c r="N144" s="55" t="s">
        <v>86</v>
      </c>
      <c r="O144" s="55" t="s">
        <v>87</v>
      </c>
      <c r="P144" s="145"/>
    </row>
    <row r="145" spans="1:16" x14ac:dyDescent="0.3">
      <c r="A145" s="146" t="s">
        <v>24</v>
      </c>
      <c r="B145" s="147"/>
      <c r="C145" s="47"/>
      <c r="D145" s="47"/>
      <c r="E145" s="93"/>
      <c r="F145" s="93"/>
      <c r="G145" s="93"/>
      <c r="H145" s="59"/>
      <c r="I145" s="159">
        <v>41</v>
      </c>
      <c r="J145" s="160"/>
      <c r="K145" s="161"/>
      <c r="L145" s="47"/>
      <c r="M145" s="93"/>
      <c r="N145" s="93"/>
      <c r="O145" s="93"/>
      <c r="P145" s="116">
        <f t="shared" ref="P145:P150" si="13">SUM(C145:O145)</f>
        <v>41</v>
      </c>
    </row>
    <row r="146" spans="1:16" x14ac:dyDescent="0.3">
      <c r="A146" s="140" t="s">
        <v>25</v>
      </c>
      <c r="B146" s="141"/>
      <c r="C146" s="48"/>
      <c r="D146" s="48"/>
      <c r="E146" s="162">
        <v>45</v>
      </c>
      <c r="F146" s="163"/>
      <c r="G146" s="164"/>
      <c r="H146" s="60"/>
      <c r="I146" s="162">
        <v>24</v>
      </c>
      <c r="J146" s="163"/>
      <c r="K146" s="164"/>
      <c r="L146" s="49"/>
      <c r="M146" s="48"/>
      <c r="N146" s="48"/>
      <c r="O146" s="48"/>
      <c r="P146" s="117">
        <f t="shared" si="13"/>
        <v>69</v>
      </c>
    </row>
    <row r="147" spans="1:16" x14ac:dyDescent="0.3">
      <c r="A147" s="140" t="s">
        <v>26</v>
      </c>
      <c r="B147" s="141"/>
      <c r="C147" s="48"/>
      <c r="D147" s="48"/>
      <c r="E147" s="49"/>
      <c r="F147" s="49"/>
      <c r="G147" s="49"/>
      <c r="H147" s="61"/>
      <c r="I147" s="150">
        <v>55</v>
      </c>
      <c r="J147" s="151"/>
      <c r="K147" s="151"/>
      <c r="L147" s="152"/>
      <c r="M147" s="49"/>
      <c r="N147" s="49"/>
      <c r="O147" s="48"/>
      <c r="P147" s="117">
        <f t="shared" si="13"/>
        <v>55</v>
      </c>
    </row>
    <row r="148" spans="1:16" x14ac:dyDescent="0.3">
      <c r="A148" s="140" t="s">
        <v>27</v>
      </c>
      <c r="B148" s="141"/>
      <c r="C148" s="48"/>
      <c r="D148" s="48"/>
      <c r="E148" s="153">
        <v>54</v>
      </c>
      <c r="F148" s="154"/>
      <c r="G148" s="155"/>
      <c r="H148" s="61"/>
      <c r="I148" s="153">
        <v>48</v>
      </c>
      <c r="J148" s="154"/>
      <c r="K148" s="155"/>
      <c r="L148" s="49"/>
      <c r="M148" s="48"/>
      <c r="N148" s="48"/>
      <c r="O148" s="48"/>
      <c r="P148" s="117">
        <f t="shared" si="13"/>
        <v>102</v>
      </c>
    </row>
    <row r="149" spans="1:16" x14ac:dyDescent="0.3">
      <c r="A149" s="138" t="s">
        <v>28</v>
      </c>
      <c r="B149" s="139"/>
      <c r="C149" s="50"/>
      <c r="D149" s="50"/>
      <c r="E149" s="51"/>
      <c r="F149" s="51"/>
      <c r="G149" s="51"/>
      <c r="H149" s="62"/>
      <c r="I149" s="156">
        <v>58</v>
      </c>
      <c r="J149" s="157"/>
      <c r="K149" s="157"/>
      <c r="L149" s="158"/>
      <c r="M149" s="50"/>
      <c r="N149" s="50"/>
      <c r="O149" s="50"/>
      <c r="P149" s="118">
        <f t="shared" si="13"/>
        <v>58</v>
      </c>
    </row>
    <row r="150" spans="1:16" x14ac:dyDescent="0.3">
      <c r="A150" s="63" t="s">
        <v>3</v>
      </c>
      <c r="B150" s="64"/>
      <c r="C150" s="65">
        <v>0</v>
      </c>
      <c r="D150" s="65">
        <v>0</v>
      </c>
      <c r="E150" s="65">
        <f>SUM(E146,E148)</f>
        <v>99</v>
      </c>
      <c r="F150" s="65">
        <f>SUM(E146,E148)</f>
        <v>99</v>
      </c>
      <c r="G150" s="65">
        <f>SUM(E146,E148)</f>
        <v>99</v>
      </c>
      <c r="H150" s="66"/>
      <c r="I150" s="65">
        <f>SUM(I145,I146,I147,I148,I149)</f>
        <v>226</v>
      </c>
      <c r="J150" s="65">
        <f>SUM(I145,I146,I147,I148,I149)</f>
        <v>226</v>
      </c>
      <c r="K150" s="65">
        <f>SUM(I145,I146,I147,I148,I149)</f>
        <v>226</v>
      </c>
      <c r="L150" s="65">
        <f>SUM(I147,I149)</f>
        <v>113</v>
      </c>
      <c r="M150" s="65">
        <v>0</v>
      </c>
      <c r="N150" s="65">
        <v>0</v>
      </c>
      <c r="O150" s="65">
        <v>0</v>
      </c>
      <c r="P150" s="65">
        <f t="shared" si="13"/>
        <v>1088</v>
      </c>
    </row>
    <row r="151" spans="1:16" x14ac:dyDescent="0.3">
      <c r="A151" s="189" t="s">
        <v>4</v>
      </c>
      <c r="B151" s="190"/>
      <c r="C151" s="191">
        <v>0</v>
      </c>
      <c r="D151" s="191">
        <v>0</v>
      </c>
      <c r="E151" s="191">
        <f>COUNTA(E146,E148)</f>
        <v>2</v>
      </c>
      <c r="F151" s="69">
        <f>COUNTA(E146,E148)</f>
        <v>2</v>
      </c>
      <c r="G151" s="69">
        <f>COUNTA(E146,E148)</f>
        <v>2</v>
      </c>
      <c r="H151" s="66"/>
      <c r="I151" s="69">
        <f>COUNTA(I145,I146,I147,I148,I149)</f>
        <v>5</v>
      </c>
      <c r="J151" s="69">
        <f>COUNTA(I145,I146,I147,I148,I149)</f>
        <v>5</v>
      </c>
      <c r="K151" s="69">
        <f>COUNTA(I145,I146,I147,I148,I149)</f>
        <v>5</v>
      </c>
      <c r="L151" s="69">
        <f>COUNTA(I147,I149)</f>
        <v>2</v>
      </c>
      <c r="M151" s="69">
        <v>0</v>
      </c>
      <c r="N151" s="69">
        <v>0</v>
      </c>
      <c r="O151" s="69">
        <v>0</v>
      </c>
      <c r="P151" s="69">
        <f>IF(SUM(C151:O151)&gt;35,35,SUM(C151:O151))</f>
        <v>23</v>
      </c>
    </row>
    <row r="152" spans="1:16" ht="21" x14ac:dyDescent="0.35">
      <c r="A152" s="58" t="s">
        <v>88</v>
      </c>
      <c r="B152" s="192"/>
      <c r="C152" s="58" t="s">
        <v>111</v>
      </c>
      <c r="D152" s="58"/>
      <c r="E152" s="58"/>
      <c r="F152" s="8"/>
      <c r="G152" s="8"/>
      <c r="H152" s="41"/>
      <c r="I152" s="9"/>
      <c r="J152" s="9"/>
      <c r="K152" s="9"/>
      <c r="L152" s="9"/>
      <c r="M152" s="9"/>
      <c r="N152" s="8"/>
      <c r="O152" s="8"/>
      <c r="P152" s="115"/>
    </row>
    <row r="153" spans="1:16" x14ac:dyDescent="0.3">
      <c r="A153" s="42" t="s">
        <v>7</v>
      </c>
      <c r="C153" s="70" t="s">
        <v>33</v>
      </c>
      <c r="D153" s="16" t="s">
        <v>9</v>
      </c>
      <c r="E153" s="43" t="s">
        <v>8</v>
      </c>
      <c r="F153" s="1" t="s">
        <v>10</v>
      </c>
      <c r="G153" s="43" t="s">
        <v>8</v>
      </c>
      <c r="H153" s="1" t="s">
        <v>29</v>
      </c>
    </row>
    <row r="154" spans="1:16" x14ac:dyDescent="0.3">
      <c r="A154" s="142" t="s">
        <v>0</v>
      </c>
      <c r="B154" s="53" t="s">
        <v>74</v>
      </c>
      <c r="C154" s="52">
        <v>1</v>
      </c>
      <c r="D154" s="52">
        <v>2</v>
      </c>
      <c r="E154" s="52">
        <v>3</v>
      </c>
      <c r="F154" s="52">
        <v>4</v>
      </c>
      <c r="G154" s="52">
        <v>5</v>
      </c>
      <c r="H154" s="52">
        <v>6</v>
      </c>
      <c r="I154" s="52">
        <v>7</v>
      </c>
      <c r="J154" s="52">
        <v>8</v>
      </c>
      <c r="K154" s="52">
        <v>9</v>
      </c>
      <c r="L154" s="52">
        <v>10</v>
      </c>
      <c r="M154" s="52">
        <v>11</v>
      </c>
      <c r="N154" s="52">
        <v>12</v>
      </c>
      <c r="O154" s="52">
        <v>13</v>
      </c>
      <c r="P154" s="144" t="s">
        <v>2</v>
      </c>
    </row>
    <row r="155" spans="1:16" x14ac:dyDescent="0.3">
      <c r="A155" s="143"/>
      <c r="B155" s="54" t="s">
        <v>1</v>
      </c>
      <c r="C155" s="55" t="s">
        <v>75</v>
      </c>
      <c r="D155" s="55" t="s">
        <v>76</v>
      </c>
      <c r="E155" s="55" t="s">
        <v>77</v>
      </c>
      <c r="F155" s="55" t="s">
        <v>78</v>
      </c>
      <c r="G155" s="55" t="s">
        <v>79</v>
      </c>
      <c r="H155" s="55" t="s">
        <v>80</v>
      </c>
      <c r="I155" s="55" t="s">
        <v>81</v>
      </c>
      <c r="J155" s="55" t="s">
        <v>82</v>
      </c>
      <c r="K155" s="55" t="s">
        <v>83</v>
      </c>
      <c r="L155" s="55" t="s">
        <v>84</v>
      </c>
      <c r="M155" s="55" t="s">
        <v>85</v>
      </c>
      <c r="N155" s="55" t="s">
        <v>86</v>
      </c>
      <c r="O155" s="55" t="s">
        <v>87</v>
      </c>
      <c r="P155" s="145"/>
    </row>
    <row r="156" spans="1:16" x14ac:dyDescent="0.3">
      <c r="A156" s="146" t="s">
        <v>24</v>
      </c>
      <c r="B156" s="147"/>
      <c r="C156" s="47"/>
      <c r="D156" s="47"/>
      <c r="E156" s="93"/>
      <c r="F156" s="93"/>
      <c r="G156" s="93"/>
      <c r="H156" s="59"/>
      <c r="I156" s="93"/>
      <c r="J156" s="93"/>
      <c r="K156" s="93"/>
      <c r="L156" s="93"/>
      <c r="M156" s="93"/>
      <c r="N156" s="93"/>
      <c r="O156" s="93"/>
      <c r="P156" s="116">
        <f t="shared" ref="P156:P161" si="14">SUM(C156:O156)</f>
        <v>0</v>
      </c>
    </row>
    <row r="157" spans="1:16" x14ac:dyDescent="0.3">
      <c r="A157" s="140" t="s">
        <v>25</v>
      </c>
      <c r="B157" s="141"/>
      <c r="C157" s="48"/>
      <c r="D157" s="48"/>
      <c r="E157" s="49"/>
      <c r="F157" s="49"/>
      <c r="G157" s="49"/>
      <c r="H157" s="60"/>
      <c r="I157" s="49"/>
      <c r="J157" s="49"/>
      <c r="K157" s="49"/>
      <c r="L157" s="49"/>
      <c r="M157" s="48"/>
      <c r="N157" s="48"/>
      <c r="O157" s="48"/>
      <c r="P157" s="117">
        <f t="shared" si="14"/>
        <v>0</v>
      </c>
    </row>
    <row r="158" spans="1:16" x14ac:dyDescent="0.3">
      <c r="A158" s="140" t="s">
        <v>26</v>
      </c>
      <c r="B158" s="141"/>
      <c r="C158" s="48"/>
      <c r="D158" s="48"/>
      <c r="E158" s="49"/>
      <c r="F158" s="49"/>
      <c r="G158" s="49"/>
      <c r="H158" s="61"/>
      <c r="I158" s="49"/>
      <c r="J158" s="49"/>
      <c r="K158" s="49"/>
      <c r="L158" s="49"/>
      <c r="M158" s="49"/>
      <c r="N158" s="49"/>
      <c r="O158" s="48"/>
      <c r="P158" s="117">
        <f t="shared" si="14"/>
        <v>0</v>
      </c>
    </row>
    <row r="159" spans="1:16" x14ac:dyDescent="0.3">
      <c r="A159" s="140" t="s">
        <v>27</v>
      </c>
      <c r="B159" s="141"/>
      <c r="C159" s="48"/>
      <c r="D159" s="48"/>
      <c r="E159" s="49"/>
      <c r="F159" s="49"/>
      <c r="G159" s="49"/>
      <c r="H159" s="61"/>
      <c r="I159" s="49"/>
      <c r="J159" s="49"/>
      <c r="K159" s="49"/>
      <c r="L159" s="49"/>
      <c r="M159" s="49"/>
      <c r="N159" s="49"/>
      <c r="O159" s="49"/>
      <c r="P159" s="117">
        <f t="shared" si="14"/>
        <v>0</v>
      </c>
    </row>
    <row r="160" spans="1:16" x14ac:dyDescent="0.3">
      <c r="A160" s="138" t="s">
        <v>28</v>
      </c>
      <c r="B160" s="139"/>
      <c r="C160" s="50"/>
      <c r="D160" s="50"/>
      <c r="E160" s="51"/>
      <c r="F160" s="51"/>
      <c r="G160" s="51"/>
      <c r="H160" s="62"/>
      <c r="I160" s="51"/>
      <c r="J160" s="51"/>
      <c r="K160" s="51"/>
      <c r="L160" s="51"/>
      <c r="M160" s="50"/>
      <c r="N160" s="50"/>
      <c r="O160" s="50"/>
      <c r="P160" s="118">
        <f t="shared" si="14"/>
        <v>0</v>
      </c>
    </row>
    <row r="161" spans="1:16" x14ac:dyDescent="0.3">
      <c r="A161" s="63" t="s">
        <v>3</v>
      </c>
      <c r="B161" s="64"/>
      <c r="C161" s="65">
        <v>0</v>
      </c>
      <c r="D161" s="65">
        <v>0</v>
      </c>
      <c r="E161" s="65">
        <f>SUM(E156:G159)</f>
        <v>0</v>
      </c>
      <c r="F161" s="65">
        <f>SUM(E156:G159)</f>
        <v>0</v>
      </c>
      <c r="G161" s="65">
        <f>SUM(E156:G159)</f>
        <v>0</v>
      </c>
      <c r="H161" s="66"/>
      <c r="I161" s="65">
        <f>SUM(I156,I157,I158,I159,I160)</f>
        <v>0</v>
      </c>
      <c r="J161" s="65">
        <f>SUM(I156,I157,I158,I159,I160)</f>
        <v>0</v>
      </c>
      <c r="K161" s="65">
        <f>SUM(I156,I157,I158,I159,I160)</f>
        <v>0</v>
      </c>
      <c r="L161" s="65">
        <f>SUM(L156,I157,L159)</f>
        <v>0</v>
      </c>
      <c r="M161" s="65">
        <f>SUM(L156,L159)</f>
        <v>0</v>
      </c>
      <c r="N161" s="65">
        <f>SUM(L156,L159)</f>
        <v>0</v>
      </c>
      <c r="O161" s="65">
        <f>L159</f>
        <v>0</v>
      </c>
      <c r="P161" s="65">
        <f t="shared" si="14"/>
        <v>0</v>
      </c>
    </row>
    <row r="162" spans="1:16" x14ac:dyDescent="0.3">
      <c r="A162" s="67" t="s">
        <v>4</v>
      </c>
      <c r="B162" s="68"/>
      <c r="C162" s="69">
        <v>0</v>
      </c>
      <c r="D162" s="69">
        <v>0</v>
      </c>
      <c r="E162" s="69">
        <f>COUNTA(E156:G159)</f>
        <v>0</v>
      </c>
      <c r="F162" s="69">
        <f>COUNTA(E156:G159)</f>
        <v>0</v>
      </c>
      <c r="G162" s="69">
        <f>COUNTA(E156:G159)</f>
        <v>0</v>
      </c>
      <c r="H162" s="66"/>
      <c r="I162" s="69">
        <f>COUNTA(I156,I157,I158,I159,I160)</f>
        <v>0</v>
      </c>
      <c r="J162" s="69">
        <f>COUNTA(I156,I157,I158,I159,I160)</f>
        <v>0</v>
      </c>
      <c r="K162" s="69">
        <f>COUNTA(I156,I157,I158,I159,I160)</f>
        <v>0</v>
      </c>
      <c r="L162" s="69">
        <f>COUNTA(L156,I157,L159)</f>
        <v>0</v>
      </c>
      <c r="M162" s="69">
        <v>0</v>
      </c>
      <c r="N162" s="69">
        <v>0</v>
      </c>
      <c r="O162" s="69">
        <v>0</v>
      </c>
      <c r="P162" s="69">
        <f>IF(SUM(C162:O162)&gt;35,35,SUM(C162:O162))</f>
        <v>0</v>
      </c>
    </row>
    <row r="163" spans="1:16" x14ac:dyDescent="0.3">
      <c r="A163" s="42" t="s">
        <v>7</v>
      </c>
      <c r="C163" s="43" t="s">
        <v>45</v>
      </c>
      <c r="D163" s="1" t="s">
        <v>9</v>
      </c>
      <c r="E163" s="70" t="s">
        <v>33</v>
      </c>
      <c r="F163" s="16" t="s">
        <v>10</v>
      </c>
      <c r="G163" s="43" t="s">
        <v>8</v>
      </c>
      <c r="H163" s="1" t="s">
        <v>29</v>
      </c>
    </row>
    <row r="164" spans="1:16" x14ac:dyDescent="0.3">
      <c r="A164" s="142" t="s">
        <v>0</v>
      </c>
      <c r="B164" s="53" t="s">
        <v>74</v>
      </c>
      <c r="C164" s="52">
        <v>1</v>
      </c>
      <c r="D164" s="52">
        <v>2</v>
      </c>
      <c r="E164" s="52">
        <v>3</v>
      </c>
      <c r="F164" s="52">
        <v>4</v>
      </c>
      <c r="G164" s="52">
        <v>5</v>
      </c>
      <c r="H164" s="52">
        <v>6</v>
      </c>
      <c r="I164" s="52">
        <v>7</v>
      </c>
      <c r="J164" s="52">
        <v>8</v>
      </c>
      <c r="K164" s="52">
        <v>9</v>
      </c>
      <c r="L164" s="52">
        <v>10</v>
      </c>
      <c r="M164" s="52">
        <v>11</v>
      </c>
      <c r="N164" s="52">
        <v>12</v>
      </c>
      <c r="O164" s="52">
        <v>13</v>
      </c>
      <c r="P164" s="144" t="s">
        <v>2</v>
      </c>
    </row>
    <row r="165" spans="1:16" x14ac:dyDescent="0.3">
      <c r="A165" s="143"/>
      <c r="B165" s="54" t="s">
        <v>1</v>
      </c>
      <c r="C165" s="55" t="s">
        <v>75</v>
      </c>
      <c r="D165" s="55" t="s">
        <v>76</v>
      </c>
      <c r="E165" s="55" t="s">
        <v>77</v>
      </c>
      <c r="F165" s="55" t="s">
        <v>78</v>
      </c>
      <c r="G165" s="55" t="s">
        <v>79</v>
      </c>
      <c r="H165" s="55" t="s">
        <v>80</v>
      </c>
      <c r="I165" s="55" t="s">
        <v>81</v>
      </c>
      <c r="J165" s="55" t="s">
        <v>82</v>
      </c>
      <c r="K165" s="55" t="s">
        <v>83</v>
      </c>
      <c r="L165" s="55" t="s">
        <v>84</v>
      </c>
      <c r="M165" s="55" t="s">
        <v>85</v>
      </c>
      <c r="N165" s="55" t="s">
        <v>86</v>
      </c>
      <c r="O165" s="55" t="s">
        <v>87</v>
      </c>
      <c r="P165" s="145"/>
    </row>
    <row r="166" spans="1:16" x14ac:dyDescent="0.3">
      <c r="A166" s="146" t="s">
        <v>24</v>
      </c>
      <c r="B166" s="147"/>
      <c r="C166" s="47"/>
      <c r="D166" s="47"/>
      <c r="E166" s="93"/>
      <c r="F166" s="93"/>
      <c r="G166" s="93"/>
      <c r="H166" s="120"/>
      <c r="I166" s="93"/>
      <c r="J166" s="93"/>
      <c r="K166" s="93"/>
      <c r="L166" s="47"/>
      <c r="M166" s="93"/>
      <c r="N166" s="93"/>
      <c r="O166" s="93"/>
      <c r="P166" s="116">
        <f t="shared" ref="P166:P171" si="15">SUM(C166:O166)</f>
        <v>0</v>
      </c>
    </row>
    <row r="167" spans="1:16" x14ac:dyDescent="0.3">
      <c r="A167" s="140" t="s">
        <v>25</v>
      </c>
      <c r="B167" s="141"/>
      <c r="C167" s="48"/>
      <c r="D167" s="48"/>
      <c r="E167" s="49"/>
      <c r="F167" s="49"/>
      <c r="G167" s="49"/>
      <c r="H167" s="121"/>
      <c r="I167" s="49"/>
      <c r="J167" s="49"/>
      <c r="K167" s="49"/>
      <c r="L167" s="49"/>
      <c r="M167" s="48"/>
      <c r="N167" s="48"/>
      <c r="O167" s="48"/>
      <c r="P167" s="117">
        <f t="shared" si="15"/>
        <v>0</v>
      </c>
    </row>
    <row r="168" spans="1:16" x14ac:dyDescent="0.3">
      <c r="A168" s="140" t="s">
        <v>26</v>
      </c>
      <c r="B168" s="141"/>
      <c r="C168" s="48"/>
      <c r="D168" s="48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8"/>
      <c r="P168" s="117">
        <f t="shared" si="15"/>
        <v>0</v>
      </c>
    </row>
    <row r="169" spans="1:16" x14ac:dyDescent="0.3">
      <c r="A169" s="140" t="s">
        <v>27</v>
      </c>
      <c r="B169" s="141"/>
      <c r="C169" s="48"/>
      <c r="D169" s="48"/>
      <c r="E169" s="49"/>
      <c r="F169" s="49"/>
      <c r="G169" s="49"/>
      <c r="H169" s="49"/>
      <c r="I169" s="49"/>
      <c r="J169" s="49"/>
      <c r="K169" s="49"/>
      <c r="L169" s="49"/>
      <c r="M169" s="48"/>
      <c r="N169" s="48"/>
      <c r="O169" s="48"/>
      <c r="P169" s="117">
        <f t="shared" si="15"/>
        <v>0</v>
      </c>
    </row>
    <row r="170" spans="1:16" x14ac:dyDescent="0.3">
      <c r="A170" s="138" t="s">
        <v>28</v>
      </c>
      <c r="B170" s="139"/>
      <c r="C170" s="50"/>
      <c r="D170" s="50"/>
      <c r="E170" s="51"/>
      <c r="F170" s="51"/>
      <c r="G170" s="51"/>
      <c r="H170" s="51"/>
      <c r="I170" s="51"/>
      <c r="J170" s="51"/>
      <c r="K170" s="51"/>
      <c r="L170" s="51"/>
      <c r="M170" s="50"/>
      <c r="N170" s="50"/>
      <c r="O170" s="50"/>
      <c r="P170" s="118">
        <f t="shared" si="15"/>
        <v>0</v>
      </c>
    </row>
    <row r="171" spans="1:16" x14ac:dyDescent="0.3">
      <c r="A171" s="63" t="s">
        <v>3</v>
      </c>
      <c r="B171" s="64"/>
      <c r="C171" s="65">
        <v>0</v>
      </c>
      <c r="D171" s="65">
        <v>0</v>
      </c>
      <c r="E171" s="65">
        <f>SUM(E167,E169)</f>
        <v>0</v>
      </c>
      <c r="F171" s="65">
        <f>SUM(E167,E169)</f>
        <v>0</v>
      </c>
      <c r="G171" s="65">
        <f>SUM(E167,E169)</f>
        <v>0</v>
      </c>
      <c r="H171" s="66"/>
      <c r="I171" s="65">
        <f>SUM(I166,I167,I168,I169,I170)</f>
        <v>0</v>
      </c>
      <c r="J171" s="65">
        <f>SUM(I166,I167,I168,I169,I170)</f>
        <v>0</v>
      </c>
      <c r="K171" s="65">
        <f>SUM(I166,I167,I168,I169,I170)</f>
        <v>0</v>
      </c>
      <c r="L171" s="65">
        <f>SUM(I168,I170)</f>
        <v>0</v>
      </c>
      <c r="M171" s="65">
        <v>0</v>
      </c>
      <c r="N171" s="65">
        <v>0</v>
      </c>
      <c r="O171" s="65">
        <v>0</v>
      </c>
      <c r="P171" s="65">
        <f t="shared" si="15"/>
        <v>0</v>
      </c>
    </row>
    <row r="172" spans="1:16" x14ac:dyDescent="0.3">
      <c r="A172" s="189" t="s">
        <v>4</v>
      </c>
      <c r="B172" s="190"/>
      <c r="C172" s="191">
        <v>0</v>
      </c>
      <c r="D172" s="191">
        <v>0</v>
      </c>
      <c r="E172" s="191">
        <f>COUNTA(E167,E169)</f>
        <v>0</v>
      </c>
      <c r="F172" s="69">
        <f>COUNTA(E167,E169)</f>
        <v>0</v>
      </c>
      <c r="G172" s="69">
        <f>COUNTA(E167,E169)</f>
        <v>0</v>
      </c>
      <c r="H172" s="66"/>
      <c r="I172" s="69">
        <f>COUNTA(I166,I167,I168,I169,I170)</f>
        <v>0</v>
      </c>
      <c r="J172" s="69">
        <f>COUNTA(I166,I167,I168,I169,I170)</f>
        <v>0</v>
      </c>
      <c r="K172" s="69">
        <f>COUNTA(I166,I167,I168,I169,I170)</f>
        <v>0</v>
      </c>
      <c r="L172" s="69">
        <f>COUNTA(I168,I170)</f>
        <v>0</v>
      </c>
      <c r="M172" s="69">
        <v>0</v>
      </c>
      <c r="N172" s="69">
        <v>0</v>
      </c>
      <c r="O172" s="69">
        <v>0</v>
      </c>
      <c r="P172" s="69">
        <f>IF(SUM(C172:O172)&gt;35,35,SUM(C172:O172))</f>
        <v>0</v>
      </c>
    </row>
    <row r="173" spans="1:16" ht="21" x14ac:dyDescent="0.35">
      <c r="A173" s="58" t="s">
        <v>88</v>
      </c>
      <c r="B173" s="192"/>
      <c r="C173" s="58" t="s">
        <v>111</v>
      </c>
      <c r="D173" s="58"/>
      <c r="E173" s="58"/>
      <c r="F173" s="8"/>
      <c r="G173" s="8"/>
      <c r="H173" s="41"/>
      <c r="I173" s="9"/>
      <c r="J173" s="9"/>
      <c r="K173" s="9"/>
      <c r="L173" s="9"/>
      <c r="M173" s="9"/>
      <c r="N173" s="8"/>
      <c r="O173" s="8"/>
      <c r="P173" s="115"/>
    </row>
    <row r="174" spans="1:16" x14ac:dyDescent="0.3">
      <c r="A174" s="42" t="s">
        <v>7</v>
      </c>
      <c r="C174" s="70" t="s">
        <v>33</v>
      </c>
      <c r="D174" s="16" t="s">
        <v>9</v>
      </c>
      <c r="E174" s="43" t="s">
        <v>8</v>
      </c>
      <c r="F174" s="1" t="s">
        <v>10</v>
      </c>
      <c r="G174" s="43" t="s">
        <v>8</v>
      </c>
      <c r="H174" s="1" t="s">
        <v>29</v>
      </c>
    </row>
    <row r="175" spans="1:16" x14ac:dyDescent="0.3">
      <c r="A175" s="142" t="s">
        <v>0</v>
      </c>
      <c r="B175" s="53" t="s">
        <v>74</v>
      </c>
      <c r="C175" s="52">
        <v>1</v>
      </c>
      <c r="D175" s="52">
        <v>2</v>
      </c>
      <c r="E175" s="52">
        <v>3</v>
      </c>
      <c r="F175" s="52">
        <v>4</v>
      </c>
      <c r="G175" s="52">
        <v>5</v>
      </c>
      <c r="H175" s="52">
        <v>6</v>
      </c>
      <c r="I175" s="52">
        <v>7</v>
      </c>
      <c r="J175" s="52">
        <v>8</v>
      </c>
      <c r="K175" s="52">
        <v>9</v>
      </c>
      <c r="L175" s="52">
        <v>10</v>
      </c>
      <c r="M175" s="52">
        <v>11</v>
      </c>
      <c r="N175" s="52">
        <v>12</v>
      </c>
      <c r="O175" s="52">
        <v>13</v>
      </c>
      <c r="P175" s="144" t="s">
        <v>2</v>
      </c>
    </row>
    <row r="176" spans="1:16" x14ac:dyDescent="0.3">
      <c r="A176" s="143"/>
      <c r="B176" s="54" t="s">
        <v>1</v>
      </c>
      <c r="C176" s="55" t="s">
        <v>75</v>
      </c>
      <c r="D176" s="55" t="s">
        <v>76</v>
      </c>
      <c r="E176" s="55" t="s">
        <v>77</v>
      </c>
      <c r="F176" s="55" t="s">
        <v>78</v>
      </c>
      <c r="G176" s="55" t="s">
        <v>79</v>
      </c>
      <c r="H176" s="55" t="s">
        <v>80</v>
      </c>
      <c r="I176" s="55" t="s">
        <v>81</v>
      </c>
      <c r="J176" s="55" t="s">
        <v>82</v>
      </c>
      <c r="K176" s="55" t="s">
        <v>83</v>
      </c>
      <c r="L176" s="55" t="s">
        <v>84</v>
      </c>
      <c r="M176" s="55" t="s">
        <v>85</v>
      </c>
      <c r="N176" s="55" t="s">
        <v>86</v>
      </c>
      <c r="O176" s="55" t="s">
        <v>87</v>
      </c>
      <c r="P176" s="145"/>
    </row>
    <row r="177" spans="1:16" x14ac:dyDescent="0.3">
      <c r="A177" s="146" t="s">
        <v>24</v>
      </c>
      <c r="B177" s="147"/>
      <c r="C177" s="47"/>
      <c r="D177" s="47"/>
      <c r="E177" s="93"/>
      <c r="F177" s="93"/>
      <c r="G177" s="93"/>
      <c r="H177" s="59"/>
      <c r="I177" s="93"/>
      <c r="J177" s="93"/>
      <c r="K177" s="93"/>
      <c r="L177" s="93"/>
      <c r="M177" s="93"/>
      <c r="N177" s="93"/>
      <c r="O177" s="93"/>
      <c r="P177" s="116">
        <f t="shared" ref="P177:P182" si="16">SUM(C177:O177)</f>
        <v>0</v>
      </c>
    </row>
    <row r="178" spans="1:16" x14ac:dyDescent="0.3">
      <c r="A178" s="140" t="s">
        <v>25</v>
      </c>
      <c r="B178" s="141"/>
      <c r="C178" s="48"/>
      <c r="D178" s="48"/>
      <c r="E178" s="49"/>
      <c r="F178" s="49"/>
      <c r="G178" s="49"/>
      <c r="H178" s="60"/>
      <c r="I178" s="49"/>
      <c r="J178" s="49"/>
      <c r="K178" s="49"/>
      <c r="L178" s="49"/>
      <c r="M178" s="48"/>
      <c r="N178" s="48"/>
      <c r="O178" s="48"/>
      <c r="P178" s="117">
        <f t="shared" si="16"/>
        <v>0</v>
      </c>
    </row>
    <row r="179" spans="1:16" x14ac:dyDescent="0.3">
      <c r="A179" s="140" t="s">
        <v>26</v>
      </c>
      <c r="B179" s="141"/>
      <c r="C179" s="48"/>
      <c r="D179" s="48"/>
      <c r="E179" s="49"/>
      <c r="F179" s="49"/>
      <c r="G179" s="49"/>
      <c r="H179" s="61"/>
      <c r="I179" s="49"/>
      <c r="J179" s="49"/>
      <c r="K179" s="49"/>
      <c r="L179" s="49"/>
      <c r="M179" s="49"/>
      <c r="N179" s="49"/>
      <c r="O179" s="48"/>
      <c r="P179" s="117">
        <f t="shared" si="16"/>
        <v>0</v>
      </c>
    </row>
    <row r="180" spans="1:16" x14ac:dyDescent="0.3">
      <c r="A180" s="140" t="s">
        <v>27</v>
      </c>
      <c r="B180" s="141"/>
      <c r="C180" s="48"/>
      <c r="D180" s="48"/>
      <c r="E180" s="49"/>
      <c r="F180" s="49"/>
      <c r="G180" s="49"/>
      <c r="H180" s="61"/>
      <c r="I180" s="49"/>
      <c r="J180" s="49"/>
      <c r="K180" s="49"/>
      <c r="L180" s="49"/>
      <c r="M180" s="49"/>
      <c r="N180" s="49"/>
      <c r="O180" s="49"/>
      <c r="P180" s="117">
        <f t="shared" si="16"/>
        <v>0</v>
      </c>
    </row>
    <row r="181" spans="1:16" x14ac:dyDescent="0.3">
      <c r="A181" s="138" t="s">
        <v>28</v>
      </c>
      <c r="B181" s="139"/>
      <c r="C181" s="50"/>
      <c r="D181" s="50"/>
      <c r="E181" s="51"/>
      <c r="F181" s="51"/>
      <c r="G181" s="51"/>
      <c r="H181" s="62"/>
      <c r="I181" s="51"/>
      <c r="J181" s="51"/>
      <c r="K181" s="51"/>
      <c r="L181" s="51"/>
      <c r="M181" s="50"/>
      <c r="N181" s="50"/>
      <c r="O181" s="50"/>
      <c r="P181" s="118">
        <f t="shared" si="16"/>
        <v>0</v>
      </c>
    </row>
    <row r="182" spans="1:16" x14ac:dyDescent="0.3">
      <c r="A182" s="63" t="s">
        <v>3</v>
      </c>
      <c r="B182" s="64"/>
      <c r="C182" s="65">
        <v>0</v>
      </c>
      <c r="D182" s="65">
        <v>0</v>
      </c>
      <c r="E182" s="65">
        <f>SUM(E177:G180)</f>
        <v>0</v>
      </c>
      <c r="F182" s="65">
        <f>SUM(E177:G180)</f>
        <v>0</v>
      </c>
      <c r="G182" s="65">
        <f>SUM(E177:G180)</f>
        <v>0</v>
      </c>
      <c r="H182" s="66"/>
      <c r="I182" s="65">
        <f>SUM(I177,I178,I179,I180,I181)</f>
        <v>0</v>
      </c>
      <c r="J182" s="65">
        <f>SUM(I177,I178,I179,I180,I181)</f>
        <v>0</v>
      </c>
      <c r="K182" s="65">
        <f>SUM(I177,I178,I179,I180,I181)</f>
        <v>0</v>
      </c>
      <c r="L182" s="65">
        <f>SUM(L177,I178,L180)</f>
        <v>0</v>
      </c>
      <c r="M182" s="65">
        <f>SUM(L177,L180)</f>
        <v>0</v>
      </c>
      <c r="N182" s="65">
        <f>SUM(L177,L180)</f>
        <v>0</v>
      </c>
      <c r="O182" s="65">
        <f>L180</f>
        <v>0</v>
      </c>
      <c r="P182" s="65">
        <f t="shared" si="16"/>
        <v>0</v>
      </c>
    </row>
    <row r="183" spans="1:16" x14ac:dyDescent="0.3">
      <c r="A183" s="67" t="s">
        <v>4</v>
      </c>
      <c r="B183" s="68"/>
      <c r="C183" s="69">
        <v>0</v>
      </c>
      <c r="D183" s="69">
        <v>0</v>
      </c>
      <c r="E183" s="69">
        <f>COUNTA(E177:G180)</f>
        <v>0</v>
      </c>
      <c r="F183" s="69">
        <f>COUNTA(E177:G180)</f>
        <v>0</v>
      </c>
      <c r="G183" s="69">
        <f>COUNTA(E177:G180)</f>
        <v>0</v>
      </c>
      <c r="H183" s="66"/>
      <c r="I183" s="69">
        <f>COUNTA(I177,I178,I179,I180,I181)</f>
        <v>0</v>
      </c>
      <c r="J183" s="69">
        <f>COUNTA(I177,I178,I179,I180,I181)</f>
        <v>0</v>
      </c>
      <c r="K183" s="69">
        <f>COUNTA(I177,I178,I179,I180,I181)</f>
        <v>0</v>
      </c>
      <c r="L183" s="69">
        <f>COUNTA(L177,I178,L180)</f>
        <v>0</v>
      </c>
      <c r="M183" s="69">
        <v>0</v>
      </c>
      <c r="N183" s="69">
        <v>0</v>
      </c>
      <c r="O183" s="69">
        <v>0</v>
      </c>
      <c r="P183" s="69">
        <f>IF(SUM(C183:O183)&gt;35,35,SUM(C183:O183))</f>
        <v>0</v>
      </c>
    </row>
    <row r="184" spans="1:16" x14ac:dyDescent="0.3">
      <c r="A184" s="42" t="s">
        <v>7</v>
      </c>
      <c r="C184" s="43" t="s">
        <v>45</v>
      </c>
      <c r="D184" s="1" t="s">
        <v>9</v>
      </c>
      <c r="E184" s="70" t="s">
        <v>33</v>
      </c>
      <c r="F184" s="16" t="s">
        <v>10</v>
      </c>
      <c r="G184" s="43" t="s">
        <v>8</v>
      </c>
      <c r="H184" s="1" t="s">
        <v>29</v>
      </c>
    </row>
    <row r="185" spans="1:16" x14ac:dyDescent="0.3">
      <c r="A185" s="142" t="s">
        <v>0</v>
      </c>
      <c r="B185" s="53" t="s">
        <v>74</v>
      </c>
      <c r="C185" s="52">
        <v>1</v>
      </c>
      <c r="D185" s="52">
        <v>2</v>
      </c>
      <c r="E185" s="52">
        <v>3</v>
      </c>
      <c r="F185" s="52">
        <v>4</v>
      </c>
      <c r="G185" s="52">
        <v>5</v>
      </c>
      <c r="H185" s="52">
        <v>6</v>
      </c>
      <c r="I185" s="52">
        <v>7</v>
      </c>
      <c r="J185" s="52">
        <v>8</v>
      </c>
      <c r="K185" s="52">
        <v>9</v>
      </c>
      <c r="L185" s="52">
        <v>10</v>
      </c>
      <c r="M185" s="52">
        <v>11</v>
      </c>
      <c r="N185" s="52">
        <v>12</v>
      </c>
      <c r="O185" s="52">
        <v>13</v>
      </c>
      <c r="P185" s="144" t="s">
        <v>2</v>
      </c>
    </row>
    <row r="186" spans="1:16" x14ac:dyDescent="0.3">
      <c r="A186" s="143"/>
      <c r="B186" s="54" t="s">
        <v>1</v>
      </c>
      <c r="C186" s="55" t="s">
        <v>75</v>
      </c>
      <c r="D186" s="55" t="s">
        <v>76</v>
      </c>
      <c r="E186" s="55" t="s">
        <v>77</v>
      </c>
      <c r="F186" s="55" t="s">
        <v>78</v>
      </c>
      <c r="G186" s="55" t="s">
        <v>79</v>
      </c>
      <c r="H186" s="55" t="s">
        <v>80</v>
      </c>
      <c r="I186" s="55" t="s">
        <v>81</v>
      </c>
      <c r="J186" s="55" t="s">
        <v>82</v>
      </c>
      <c r="K186" s="55" t="s">
        <v>83</v>
      </c>
      <c r="L186" s="55" t="s">
        <v>84</v>
      </c>
      <c r="M186" s="55" t="s">
        <v>85</v>
      </c>
      <c r="N186" s="55" t="s">
        <v>86</v>
      </c>
      <c r="O186" s="55" t="s">
        <v>87</v>
      </c>
      <c r="P186" s="145"/>
    </row>
    <row r="187" spans="1:16" x14ac:dyDescent="0.3">
      <c r="A187" s="146" t="s">
        <v>24</v>
      </c>
      <c r="B187" s="147"/>
      <c r="C187" s="47"/>
      <c r="D187" s="47"/>
      <c r="E187" s="93"/>
      <c r="F187" s="93"/>
      <c r="G187" s="93"/>
      <c r="H187" s="120"/>
      <c r="I187" s="93"/>
      <c r="J187" s="93"/>
      <c r="K187" s="93"/>
      <c r="L187" s="47"/>
      <c r="M187" s="93"/>
      <c r="N187" s="93"/>
      <c r="O187" s="93"/>
      <c r="P187" s="116">
        <f t="shared" ref="P187:P192" si="17">SUM(C187:O187)</f>
        <v>0</v>
      </c>
    </row>
    <row r="188" spans="1:16" x14ac:dyDescent="0.3">
      <c r="A188" s="140" t="s">
        <v>25</v>
      </c>
      <c r="B188" s="141"/>
      <c r="C188" s="48"/>
      <c r="D188" s="48"/>
      <c r="E188" s="49"/>
      <c r="F188" s="49"/>
      <c r="G188" s="49"/>
      <c r="H188" s="121"/>
      <c r="I188" s="49"/>
      <c r="J188" s="49"/>
      <c r="K188" s="49"/>
      <c r="L188" s="49"/>
      <c r="M188" s="48"/>
      <c r="N188" s="48"/>
      <c r="O188" s="48"/>
      <c r="P188" s="117">
        <f t="shared" si="17"/>
        <v>0</v>
      </c>
    </row>
    <row r="189" spans="1:16" x14ac:dyDescent="0.3">
      <c r="A189" s="140" t="s">
        <v>26</v>
      </c>
      <c r="B189" s="141"/>
      <c r="C189" s="48"/>
      <c r="D189" s="48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8"/>
      <c r="P189" s="117">
        <f t="shared" si="17"/>
        <v>0</v>
      </c>
    </row>
    <row r="190" spans="1:16" x14ac:dyDescent="0.3">
      <c r="A190" s="140" t="s">
        <v>27</v>
      </c>
      <c r="B190" s="141"/>
      <c r="C190" s="48"/>
      <c r="D190" s="48"/>
      <c r="E190" s="49"/>
      <c r="F190" s="49"/>
      <c r="G190" s="49"/>
      <c r="H190" s="49"/>
      <c r="I190" s="49"/>
      <c r="J190" s="49"/>
      <c r="K190" s="49"/>
      <c r="L190" s="49"/>
      <c r="M190" s="48"/>
      <c r="N190" s="48"/>
      <c r="O190" s="48"/>
      <c r="P190" s="117">
        <f t="shared" si="17"/>
        <v>0</v>
      </c>
    </row>
    <row r="191" spans="1:16" x14ac:dyDescent="0.3">
      <c r="A191" s="138" t="s">
        <v>28</v>
      </c>
      <c r="B191" s="139"/>
      <c r="C191" s="50"/>
      <c r="D191" s="50"/>
      <c r="E191" s="51"/>
      <c r="F191" s="51"/>
      <c r="G191" s="51"/>
      <c r="H191" s="51"/>
      <c r="I191" s="51"/>
      <c r="J191" s="51"/>
      <c r="K191" s="51"/>
      <c r="L191" s="51"/>
      <c r="M191" s="50"/>
      <c r="N191" s="50"/>
      <c r="O191" s="50"/>
      <c r="P191" s="118">
        <f t="shared" si="17"/>
        <v>0</v>
      </c>
    </row>
    <row r="192" spans="1:16" x14ac:dyDescent="0.3">
      <c r="A192" s="63" t="s">
        <v>3</v>
      </c>
      <c r="B192" s="64"/>
      <c r="C192" s="65">
        <v>0</v>
      </c>
      <c r="D192" s="65">
        <v>0</v>
      </c>
      <c r="E192" s="65">
        <f>SUM(E188,E190)</f>
        <v>0</v>
      </c>
      <c r="F192" s="65">
        <f>SUM(E188,E190)</f>
        <v>0</v>
      </c>
      <c r="G192" s="65">
        <f>SUM(E188,E190)</f>
        <v>0</v>
      </c>
      <c r="H192" s="66"/>
      <c r="I192" s="65">
        <f>SUM(I187,I188,I189,I190,I191)</f>
        <v>0</v>
      </c>
      <c r="J192" s="65">
        <f>SUM(I187,I188,I189,I190,I191)</f>
        <v>0</v>
      </c>
      <c r="K192" s="65">
        <f>SUM(I187,I188,I189,I190,I191)</f>
        <v>0</v>
      </c>
      <c r="L192" s="65">
        <f>SUM(I189,I191)</f>
        <v>0</v>
      </c>
      <c r="M192" s="65">
        <v>0</v>
      </c>
      <c r="N192" s="65">
        <v>0</v>
      </c>
      <c r="O192" s="65">
        <v>0</v>
      </c>
      <c r="P192" s="65">
        <f t="shared" si="17"/>
        <v>0</v>
      </c>
    </row>
    <row r="193" spans="1:16" x14ac:dyDescent="0.3">
      <c r="A193" s="189" t="s">
        <v>4</v>
      </c>
      <c r="B193" s="190"/>
      <c r="C193" s="191">
        <v>0</v>
      </c>
      <c r="D193" s="191">
        <v>0</v>
      </c>
      <c r="E193" s="191">
        <f>COUNTA(E188,E190)</f>
        <v>0</v>
      </c>
      <c r="F193" s="69">
        <f>COUNTA(E188,E190)</f>
        <v>0</v>
      </c>
      <c r="G193" s="69">
        <f>COUNTA(E188,E190)</f>
        <v>0</v>
      </c>
      <c r="H193" s="66"/>
      <c r="I193" s="69">
        <f>COUNTA(I187,I188,I189,I190,I191)</f>
        <v>0</v>
      </c>
      <c r="J193" s="69">
        <f>COUNTA(I187,I188,I189,I190,I191)</f>
        <v>0</v>
      </c>
      <c r="K193" s="69">
        <f>COUNTA(I187,I188,I189,I190,I191)</f>
        <v>0</v>
      </c>
      <c r="L193" s="69">
        <f>COUNTA(I189,I191)</f>
        <v>0</v>
      </c>
      <c r="M193" s="69">
        <v>0</v>
      </c>
      <c r="N193" s="69">
        <v>0</v>
      </c>
      <c r="O193" s="69">
        <v>0</v>
      </c>
      <c r="P193" s="69">
        <f>IF(SUM(C193:O193)&gt;35,35,SUM(C193:O193))</f>
        <v>0</v>
      </c>
    </row>
    <row r="194" spans="1:16" ht="21" x14ac:dyDescent="0.35">
      <c r="A194" s="58" t="s">
        <v>88</v>
      </c>
      <c r="B194" s="192"/>
      <c r="C194" s="58" t="s">
        <v>111</v>
      </c>
      <c r="D194" s="58"/>
      <c r="E194" s="58"/>
      <c r="F194" s="8"/>
      <c r="G194" s="8"/>
      <c r="H194" s="41"/>
      <c r="I194" s="9"/>
      <c r="J194" s="9"/>
      <c r="K194" s="9"/>
      <c r="L194" s="9"/>
      <c r="M194" s="9"/>
      <c r="N194" s="8"/>
      <c r="O194" s="8"/>
      <c r="P194" s="115"/>
    </row>
    <row r="195" spans="1:16" x14ac:dyDescent="0.3">
      <c r="A195" s="42" t="s">
        <v>7</v>
      </c>
      <c r="C195" s="70" t="s">
        <v>33</v>
      </c>
      <c r="D195" s="16" t="s">
        <v>9</v>
      </c>
      <c r="E195" s="43" t="s">
        <v>8</v>
      </c>
      <c r="F195" s="1" t="s">
        <v>10</v>
      </c>
      <c r="G195" s="43" t="s">
        <v>8</v>
      </c>
      <c r="H195" s="1" t="s">
        <v>29</v>
      </c>
    </row>
    <row r="196" spans="1:16" x14ac:dyDescent="0.3">
      <c r="A196" s="142" t="s">
        <v>0</v>
      </c>
      <c r="B196" s="53" t="s">
        <v>74</v>
      </c>
      <c r="C196" s="52">
        <v>1</v>
      </c>
      <c r="D196" s="52">
        <v>2</v>
      </c>
      <c r="E196" s="52">
        <v>3</v>
      </c>
      <c r="F196" s="52">
        <v>4</v>
      </c>
      <c r="G196" s="52">
        <v>5</v>
      </c>
      <c r="H196" s="52">
        <v>6</v>
      </c>
      <c r="I196" s="52">
        <v>7</v>
      </c>
      <c r="J196" s="52">
        <v>8</v>
      </c>
      <c r="K196" s="52">
        <v>9</v>
      </c>
      <c r="L196" s="52">
        <v>10</v>
      </c>
      <c r="M196" s="52">
        <v>11</v>
      </c>
      <c r="N196" s="52">
        <v>12</v>
      </c>
      <c r="O196" s="52">
        <v>13</v>
      </c>
      <c r="P196" s="144" t="s">
        <v>2</v>
      </c>
    </row>
    <row r="197" spans="1:16" x14ac:dyDescent="0.3">
      <c r="A197" s="143"/>
      <c r="B197" s="54" t="s">
        <v>1</v>
      </c>
      <c r="C197" s="55" t="s">
        <v>75</v>
      </c>
      <c r="D197" s="55" t="s">
        <v>76</v>
      </c>
      <c r="E197" s="55" t="s">
        <v>77</v>
      </c>
      <c r="F197" s="55" t="s">
        <v>78</v>
      </c>
      <c r="G197" s="55" t="s">
        <v>79</v>
      </c>
      <c r="H197" s="55" t="s">
        <v>80</v>
      </c>
      <c r="I197" s="55" t="s">
        <v>81</v>
      </c>
      <c r="J197" s="55" t="s">
        <v>82</v>
      </c>
      <c r="K197" s="55" t="s">
        <v>83</v>
      </c>
      <c r="L197" s="55" t="s">
        <v>84</v>
      </c>
      <c r="M197" s="55" t="s">
        <v>85</v>
      </c>
      <c r="N197" s="55" t="s">
        <v>86</v>
      </c>
      <c r="O197" s="55" t="s">
        <v>87</v>
      </c>
      <c r="P197" s="145"/>
    </row>
    <row r="198" spans="1:16" x14ac:dyDescent="0.3">
      <c r="A198" s="146" t="s">
        <v>24</v>
      </c>
      <c r="B198" s="147"/>
      <c r="C198" s="47"/>
      <c r="D198" s="47"/>
      <c r="E198" s="93"/>
      <c r="F198" s="93"/>
      <c r="G198" s="93"/>
      <c r="H198" s="59"/>
      <c r="I198" s="93"/>
      <c r="J198" s="93"/>
      <c r="K198" s="93"/>
      <c r="L198" s="93"/>
      <c r="M198" s="93"/>
      <c r="N198" s="93"/>
      <c r="O198" s="93"/>
      <c r="P198" s="116">
        <f t="shared" ref="P198:P203" si="18">SUM(C198:O198)</f>
        <v>0</v>
      </c>
    </row>
    <row r="199" spans="1:16" x14ac:dyDescent="0.3">
      <c r="A199" s="140" t="s">
        <v>25</v>
      </c>
      <c r="B199" s="141"/>
      <c r="C199" s="48"/>
      <c r="D199" s="48"/>
      <c r="E199" s="49"/>
      <c r="F199" s="49"/>
      <c r="G199" s="49"/>
      <c r="H199" s="60"/>
      <c r="I199" s="49"/>
      <c r="J199" s="49"/>
      <c r="K199" s="49"/>
      <c r="L199" s="49"/>
      <c r="M199" s="48"/>
      <c r="N199" s="48"/>
      <c r="O199" s="48"/>
      <c r="P199" s="117">
        <f t="shared" si="18"/>
        <v>0</v>
      </c>
    </row>
    <row r="200" spans="1:16" x14ac:dyDescent="0.3">
      <c r="A200" s="140" t="s">
        <v>26</v>
      </c>
      <c r="B200" s="141"/>
      <c r="C200" s="48"/>
      <c r="D200" s="48"/>
      <c r="E200" s="49"/>
      <c r="F200" s="49"/>
      <c r="G200" s="49"/>
      <c r="H200" s="61"/>
      <c r="I200" s="49"/>
      <c r="J200" s="49"/>
      <c r="K200" s="49"/>
      <c r="L200" s="49"/>
      <c r="M200" s="49"/>
      <c r="N200" s="49"/>
      <c r="O200" s="48"/>
      <c r="P200" s="117">
        <f t="shared" si="18"/>
        <v>0</v>
      </c>
    </row>
    <row r="201" spans="1:16" x14ac:dyDescent="0.3">
      <c r="A201" s="140" t="s">
        <v>27</v>
      </c>
      <c r="B201" s="141"/>
      <c r="C201" s="48"/>
      <c r="D201" s="48"/>
      <c r="E201" s="49"/>
      <c r="F201" s="49"/>
      <c r="G201" s="49"/>
      <c r="H201" s="61"/>
      <c r="I201" s="49"/>
      <c r="J201" s="49"/>
      <c r="K201" s="49"/>
      <c r="L201" s="49"/>
      <c r="M201" s="49"/>
      <c r="N201" s="49"/>
      <c r="O201" s="49"/>
      <c r="P201" s="117">
        <f t="shared" si="18"/>
        <v>0</v>
      </c>
    </row>
    <row r="202" spans="1:16" x14ac:dyDescent="0.3">
      <c r="A202" s="138" t="s">
        <v>28</v>
      </c>
      <c r="B202" s="139"/>
      <c r="C202" s="50"/>
      <c r="D202" s="50"/>
      <c r="E202" s="51"/>
      <c r="F202" s="51"/>
      <c r="G202" s="51"/>
      <c r="H202" s="62"/>
      <c r="I202" s="51"/>
      <c r="J202" s="51"/>
      <c r="K202" s="51"/>
      <c r="L202" s="51"/>
      <c r="M202" s="50"/>
      <c r="N202" s="50"/>
      <c r="O202" s="50"/>
      <c r="P202" s="118">
        <f t="shared" si="18"/>
        <v>0</v>
      </c>
    </row>
    <row r="203" spans="1:16" x14ac:dyDescent="0.3">
      <c r="A203" s="63" t="s">
        <v>3</v>
      </c>
      <c r="B203" s="64"/>
      <c r="C203" s="65">
        <v>0</v>
      </c>
      <c r="D203" s="65">
        <v>0</v>
      </c>
      <c r="E203" s="65">
        <f>SUM(E198:G201)</f>
        <v>0</v>
      </c>
      <c r="F203" s="65">
        <f>SUM(E198:G201)</f>
        <v>0</v>
      </c>
      <c r="G203" s="65">
        <f>SUM(E198:G201)</f>
        <v>0</v>
      </c>
      <c r="H203" s="66"/>
      <c r="I203" s="65">
        <f>SUM(I198,I199,I200,I201,I202)</f>
        <v>0</v>
      </c>
      <c r="J203" s="65">
        <f>SUM(I198,I199,I200,I201,I202)</f>
        <v>0</v>
      </c>
      <c r="K203" s="65">
        <f>SUM(I198,I199,I200,I201,I202)</f>
        <v>0</v>
      </c>
      <c r="L203" s="65">
        <f>SUM(L198,I199,L201)</f>
        <v>0</v>
      </c>
      <c r="M203" s="65">
        <f>SUM(L198,L201)</f>
        <v>0</v>
      </c>
      <c r="N203" s="65">
        <f>SUM(L198,L201)</f>
        <v>0</v>
      </c>
      <c r="O203" s="65">
        <f>L201</f>
        <v>0</v>
      </c>
      <c r="P203" s="65">
        <f t="shared" si="18"/>
        <v>0</v>
      </c>
    </row>
    <row r="204" spans="1:16" x14ac:dyDescent="0.3">
      <c r="A204" s="67" t="s">
        <v>4</v>
      </c>
      <c r="B204" s="68"/>
      <c r="C204" s="69">
        <v>0</v>
      </c>
      <c r="D204" s="69">
        <v>0</v>
      </c>
      <c r="E204" s="69">
        <f>COUNTA(E198:G201)</f>
        <v>0</v>
      </c>
      <c r="F204" s="69">
        <f>COUNTA(E198:G201)</f>
        <v>0</v>
      </c>
      <c r="G204" s="69">
        <f>COUNTA(E198:G201)</f>
        <v>0</v>
      </c>
      <c r="H204" s="66"/>
      <c r="I204" s="69">
        <f>COUNTA(I198,I199,I200,I201,I202)</f>
        <v>0</v>
      </c>
      <c r="J204" s="69">
        <f>COUNTA(I198,I199,I200,I201,I202)</f>
        <v>0</v>
      </c>
      <c r="K204" s="69">
        <f>COUNTA(I198,I199,I200,I201,I202)</f>
        <v>0</v>
      </c>
      <c r="L204" s="69">
        <f>COUNTA(L198,I199,L201)</f>
        <v>0</v>
      </c>
      <c r="M204" s="69">
        <v>0</v>
      </c>
      <c r="N204" s="69">
        <v>0</v>
      </c>
      <c r="O204" s="69">
        <v>0</v>
      </c>
      <c r="P204" s="69">
        <f>IF(SUM(C204:O204)&gt;35,35,SUM(C204:O204))</f>
        <v>0</v>
      </c>
    </row>
    <row r="205" spans="1:16" x14ac:dyDescent="0.3">
      <c r="A205" s="42" t="s">
        <v>7</v>
      </c>
      <c r="C205" s="43" t="s">
        <v>45</v>
      </c>
      <c r="D205" s="1" t="s">
        <v>9</v>
      </c>
      <c r="E205" s="70" t="s">
        <v>33</v>
      </c>
      <c r="F205" s="16" t="s">
        <v>10</v>
      </c>
      <c r="G205" s="43" t="s">
        <v>8</v>
      </c>
      <c r="H205" s="1" t="s">
        <v>29</v>
      </c>
    </row>
    <row r="206" spans="1:16" x14ac:dyDescent="0.3">
      <c r="A206" s="142" t="s">
        <v>0</v>
      </c>
      <c r="B206" s="53" t="s">
        <v>74</v>
      </c>
      <c r="C206" s="52">
        <v>1</v>
      </c>
      <c r="D206" s="52">
        <v>2</v>
      </c>
      <c r="E206" s="52">
        <v>3</v>
      </c>
      <c r="F206" s="52">
        <v>4</v>
      </c>
      <c r="G206" s="52">
        <v>5</v>
      </c>
      <c r="H206" s="52">
        <v>6</v>
      </c>
      <c r="I206" s="52">
        <v>7</v>
      </c>
      <c r="J206" s="52">
        <v>8</v>
      </c>
      <c r="K206" s="52">
        <v>9</v>
      </c>
      <c r="L206" s="52">
        <v>10</v>
      </c>
      <c r="M206" s="52">
        <v>11</v>
      </c>
      <c r="N206" s="52">
        <v>12</v>
      </c>
      <c r="O206" s="52">
        <v>13</v>
      </c>
      <c r="P206" s="144" t="s">
        <v>2</v>
      </c>
    </row>
    <row r="207" spans="1:16" x14ac:dyDescent="0.3">
      <c r="A207" s="143"/>
      <c r="B207" s="54" t="s">
        <v>1</v>
      </c>
      <c r="C207" s="55" t="s">
        <v>75</v>
      </c>
      <c r="D207" s="55" t="s">
        <v>76</v>
      </c>
      <c r="E207" s="55" t="s">
        <v>77</v>
      </c>
      <c r="F207" s="55" t="s">
        <v>78</v>
      </c>
      <c r="G207" s="55" t="s">
        <v>79</v>
      </c>
      <c r="H207" s="55" t="s">
        <v>80</v>
      </c>
      <c r="I207" s="55" t="s">
        <v>81</v>
      </c>
      <c r="J207" s="55" t="s">
        <v>82</v>
      </c>
      <c r="K207" s="55" t="s">
        <v>83</v>
      </c>
      <c r="L207" s="55" t="s">
        <v>84</v>
      </c>
      <c r="M207" s="55" t="s">
        <v>85</v>
      </c>
      <c r="N207" s="55" t="s">
        <v>86</v>
      </c>
      <c r="O207" s="55" t="s">
        <v>87</v>
      </c>
      <c r="P207" s="145"/>
    </row>
    <row r="208" spans="1:16" x14ac:dyDescent="0.3">
      <c r="A208" s="146" t="s">
        <v>24</v>
      </c>
      <c r="B208" s="147"/>
      <c r="C208" s="47"/>
      <c r="D208" s="47"/>
      <c r="E208" s="93"/>
      <c r="F208" s="93"/>
      <c r="G208" s="93"/>
      <c r="H208" s="59"/>
      <c r="I208" s="93"/>
      <c r="J208" s="93"/>
      <c r="K208" s="93"/>
      <c r="L208" s="47"/>
      <c r="M208" s="93"/>
      <c r="N208" s="93"/>
      <c r="O208" s="93"/>
      <c r="P208" s="116">
        <f t="shared" ref="P208:P213" si="19">SUM(C208:O208)</f>
        <v>0</v>
      </c>
    </row>
    <row r="209" spans="1:16" x14ac:dyDescent="0.3">
      <c r="A209" s="140" t="s">
        <v>25</v>
      </c>
      <c r="B209" s="141"/>
      <c r="C209" s="48"/>
      <c r="D209" s="48"/>
      <c r="E209" s="49"/>
      <c r="F209" s="49"/>
      <c r="G209" s="49"/>
      <c r="H209" s="60"/>
      <c r="I209" s="49"/>
      <c r="J209" s="49"/>
      <c r="K209" s="49"/>
      <c r="L209" s="49"/>
      <c r="M209" s="48"/>
      <c r="N209" s="48"/>
      <c r="O209" s="48"/>
      <c r="P209" s="117">
        <f t="shared" si="19"/>
        <v>0</v>
      </c>
    </row>
    <row r="210" spans="1:16" x14ac:dyDescent="0.3">
      <c r="A210" s="140" t="s">
        <v>26</v>
      </c>
      <c r="B210" s="141"/>
      <c r="C210" s="48"/>
      <c r="D210" s="48"/>
      <c r="E210" s="49"/>
      <c r="F210" s="49"/>
      <c r="G210" s="49"/>
      <c r="H210" s="61"/>
      <c r="I210" s="49"/>
      <c r="J210" s="49"/>
      <c r="K210" s="49"/>
      <c r="L210" s="49"/>
      <c r="M210" s="49"/>
      <c r="N210" s="49"/>
      <c r="O210" s="48"/>
      <c r="P210" s="117">
        <f t="shared" si="19"/>
        <v>0</v>
      </c>
    </row>
    <row r="211" spans="1:16" x14ac:dyDescent="0.3">
      <c r="A211" s="140" t="s">
        <v>27</v>
      </c>
      <c r="B211" s="141"/>
      <c r="C211" s="48"/>
      <c r="D211" s="48"/>
      <c r="E211" s="49"/>
      <c r="F211" s="49"/>
      <c r="G211" s="49"/>
      <c r="H211" s="61"/>
      <c r="I211" s="49"/>
      <c r="J211" s="49"/>
      <c r="K211" s="49"/>
      <c r="L211" s="49"/>
      <c r="M211" s="48"/>
      <c r="N211" s="48"/>
      <c r="O211" s="48"/>
      <c r="P211" s="117">
        <f t="shared" si="19"/>
        <v>0</v>
      </c>
    </row>
    <row r="212" spans="1:16" x14ac:dyDescent="0.3">
      <c r="A212" s="138" t="s">
        <v>28</v>
      </c>
      <c r="B212" s="139"/>
      <c r="C212" s="50"/>
      <c r="D212" s="50"/>
      <c r="E212" s="51"/>
      <c r="F212" s="51"/>
      <c r="G212" s="51"/>
      <c r="H212" s="62"/>
      <c r="I212" s="51"/>
      <c r="J212" s="51"/>
      <c r="K212" s="51"/>
      <c r="L212" s="51"/>
      <c r="M212" s="50"/>
      <c r="N212" s="50"/>
      <c r="O212" s="50"/>
      <c r="P212" s="118">
        <f t="shared" si="19"/>
        <v>0</v>
      </c>
    </row>
    <row r="213" spans="1:16" x14ac:dyDescent="0.3">
      <c r="A213" s="63" t="s">
        <v>3</v>
      </c>
      <c r="B213" s="64"/>
      <c r="C213" s="65">
        <v>0</v>
      </c>
      <c r="D213" s="65">
        <v>0</v>
      </c>
      <c r="E213" s="65">
        <f>SUM(E209,E211)</f>
        <v>0</v>
      </c>
      <c r="F213" s="65">
        <f>SUM(E209,E211)</f>
        <v>0</v>
      </c>
      <c r="G213" s="65">
        <f>SUM(E209,E211)</f>
        <v>0</v>
      </c>
      <c r="H213" s="66"/>
      <c r="I213" s="65">
        <f>SUM(I208,I209,I210,I211,I212)</f>
        <v>0</v>
      </c>
      <c r="J213" s="65">
        <f>SUM(I208,I209,I210,I211,I212)</f>
        <v>0</v>
      </c>
      <c r="K213" s="65">
        <f>SUM(I208,I209,I210,I211,I212)</f>
        <v>0</v>
      </c>
      <c r="L213" s="65">
        <f>SUM(I210,I212)</f>
        <v>0</v>
      </c>
      <c r="M213" s="65">
        <v>0</v>
      </c>
      <c r="N213" s="65">
        <v>0</v>
      </c>
      <c r="O213" s="65">
        <v>0</v>
      </c>
      <c r="P213" s="65">
        <f t="shared" si="19"/>
        <v>0</v>
      </c>
    </row>
    <row r="214" spans="1:16" x14ac:dyDescent="0.3">
      <c r="A214" s="67" t="s">
        <v>4</v>
      </c>
      <c r="B214" s="68"/>
      <c r="C214" s="69">
        <v>0</v>
      </c>
      <c r="D214" s="69">
        <v>0</v>
      </c>
      <c r="E214" s="69">
        <f>COUNTA(E209,E211)</f>
        <v>0</v>
      </c>
      <c r="F214" s="69">
        <f>COUNTA(E209,E211)</f>
        <v>0</v>
      </c>
      <c r="G214" s="69">
        <f>COUNTA(E209,E211)</f>
        <v>0</v>
      </c>
      <c r="H214" s="66"/>
      <c r="I214" s="69">
        <f>COUNTA(I208,I209,I210,I211,I212)</f>
        <v>0</v>
      </c>
      <c r="J214" s="69">
        <f>COUNTA(I208,I209,I210,I211,I212)</f>
        <v>0</v>
      </c>
      <c r="K214" s="69">
        <f>COUNTA(I208,I209,I210,I211,I212)</f>
        <v>0</v>
      </c>
      <c r="L214" s="69">
        <f>COUNTA(I210,I212)</f>
        <v>0</v>
      </c>
      <c r="M214" s="69">
        <v>0</v>
      </c>
      <c r="N214" s="69">
        <v>0</v>
      </c>
      <c r="O214" s="69">
        <v>0</v>
      </c>
      <c r="P214" s="69">
        <f>IF(SUM(C214:O214)&gt;35,35,SUM(C214:O214))</f>
        <v>0</v>
      </c>
    </row>
  </sheetData>
  <mergeCells count="247">
    <mergeCell ref="I139:K139"/>
    <mergeCell ref="I145:K145"/>
    <mergeCell ref="E146:G146"/>
    <mergeCell ref="I146:K146"/>
    <mergeCell ref="I147:L147"/>
    <mergeCell ref="E148:G148"/>
    <mergeCell ref="I148:K148"/>
    <mergeCell ref="I149:L149"/>
    <mergeCell ref="E135:G135"/>
    <mergeCell ref="I135:K135"/>
    <mergeCell ref="L135:N135"/>
    <mergeCell ref="E136:G136"/>
    <mergeCell ref="I136:L136"/>
    <mergeCell ref="E137:G137"/>
    <mergeCell ref="I137:K137"/>
    <mergeCell ref="E138:G138"/>
    <mergeCell ref="I138:K138"/>
    <mergeCell ref="L138:O138"/>
    <mergeCell ref="I82:K82"/>
    <mergeCell ref="I83:L83"/>
    <mergeCell ref="I84:L84"/>
    <mergeCell ref="E93:G93"/>
    <mergeCell ref="I93:L93"/>
    <mergeCell ref="E94:G94"/>
    <mergeCell ref="I94:L94"/>
    <mergeCell ref="E95:G95"/>
    <mergeCell ref="I95:K95"/>
    <mergeCell ref="I40:L40"/>
    <mergeCell ref="E41:G41"/>
    <mergeCell ref="I41:L41"/>
    <mergeCell ref="M41:N41"/>
    <mergeCell ref="E43:G43"/>
    <mergeCell ref="I43:L43"/>
    <mergeCell ref="E44:G44"/>
    <mergeCell ref="E51:G51"/>
    <mergeCell ref="I53:L53"/>
    <mergeCell ref="E22:G22"/>
    <mergeCell ref="I22:K22"/>
    <mergeCell ref="L22:N22"/>
    <mergeCell ref="E23:G23"/>
    <mergeCell ref="I23:K23"/>
    <mergeCell ref="L23:N23"/>
    <mergeCell ref="I30:L30"/>
    <mergeCell ref="E31:G31"/>
    <mergeCell ref="I31:L31"/>
    <mergeCell ref="M31:O31"/>
    <mergeCell ref="L12:N12"/>
    <mergeCell ref="I13:K13"/>
    <mergeCell ref="L13:O13"/>
    <mergeCell ref="E19:G19"/>
    <mergeCell ref="I19:L19"/>
    <mergeCell ref="E20:G20"/>
    <mergeCell ref="I20:K20"/>
    <mergeCell ref="E21:G21"/>
    <mergeCell ref="I21:K21"/>
    <mergeCell ref="M21:O21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A7:A8"/>
    <mergeCell ref="P7:P8"/>
    <mergeCell ref="A12:B12"/>
    <mergeCell ref="A13:B13"/>
    <mergeCell ref="P17:P18"/>
    <mergeCell ref="I9:K9"/>
    <mergeCell ref="L9:N9"/>
    <mergeCell ref="I10:K10"/>
    <mergeCell ref="L10:O10"/>
    <mergeCell ref="I11:L11"/>
    <mergeCell ref="M11:O11"/>
    <mergeCell ref="I12:K12"/>
    <mergeCell ref="P28:P29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A30:B30"/>
    <mergeCell ref="A31:B31"/>
    <mergeCell ref="A32:B32"/>
    <mergeCell ref="A33:B33"/>
    <mergeCell ref="A34:B34"/>
    <mergeCell ref="E32:G32"/>
    <mergeCell ref="I32:L32"/>
    <mergeCell ref="E33:G33"/>
    <mergeCell ref="I33:L33"/>
    <mergeCell ref="A61:B61"/>
    <mergeCell ref="A62:B62"/>
    <mergeCell ref="A63:B63"/>
    <mergeCell ref="A64:B64"/>
    <mergeCell ref="P80:P81"/>
    <mergeCell ref="A65:B65"/>
    <mergeCell ref="A70:A71"/>
    <mergeCell ref="P70:P71"/>
    <mergeCell ref="A72:B72"/>
    <mergeCell ref="A73:B73"/>
    <mergeCell ref="I64:K64"/>
    <mergeCell ref="I72:L72"/>
    <mergeCell ref="E73:G73"/>
    <mergeCell ref="I73:L73"/>
    <mergeCell ref="E74:G74"/>
    <mergeCell ref="I74:L74"/>
    <mergeCell ref="E75:G75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A94:B94"/>
    <mergeCell ref="A95:B95"/>
    <mergeCell ref="A104:B104"/>
    <mergeCell ref="A105:B105"/>
    <mergeCell ref="A106:B106"/>
    <mergeCell ref="A107:B107"/>
    <mergeCell ref="E96:G96"/>
    <mergeCell ref="I96:L96"/>
    <mergeCell ref="E97:G97"/>
    <mergeCell ref="I97:K97"/>
    <mergeCell ref="E103:G103"/>
    <mergeCell ref="E104:G104"/>
    <mergeCell ref="I104:K104"/>
    <mergeCell ref="E105:G105"/>
    <mergeCell ref="I105:K105"/>
    <mergeCell ref="E106:G106"/>
    <mergeCell ref="I106:K106"/>
    <mergeCell ref="E107:G107"/>
    <mergeCell ref="I107:L107"/>
    <mergeCell ref="E127:G127"/>
    <mergeCell ref="I127:K127"/>
    <mergeCell ref="E128:G128"/>
    <mergeCell ref="I128:K128"/>
    <mergeCell ref="A112:A113"/>
    <mergeCell ref="A96:B96"/>
    <mergeCell ref="A97:B97"/>
    <mergeCell ref="A101:A102"/>
    <mergeCell ref="P101:P102"/>
    <mergeCell ref="A103:B103"/>
    <mergeCell ref="P112:P113"/>
    <mergeCell ref="A114:B114"/>
    <mergeCell ref="A115:B115"/>
    <mergeCell ref="E114:G114"/>
    <mergeCell ref="I114:K114"/>
    <mergeCell ref="E115:G115"/>
    <mergeCell ref="I115:L115"/>
    <mergeCell ref="E117:G117"/>
    <mergeCell ref="I117:K117"/>
    <mergeCell ref="I118:K118"/>
    <mergeCell ref="E124:G124"/>
    <mergeCell ref="I124:K124"/>
    <mergeCell ref="E125:G125"/>
    <mergeCell ref="I125:L125"/>
    <mergeCell ref="E126:G126"/>
    <mergeCell ref="I126:K126"/>
    <mergeCell ref="P59:P60"/>
    <mergeCell ref="P49:P50"/>
    <mergeCell ref="A154:A155"/>
    <mergeCell ref="P154:P155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A135:B135"/>
    <mergeCell ref="E116:G116"/>
    <mergeCell ref="I116:L116"/>
    <mergeCell ref="A156:B156"/>
    <mergeCell ref="A157:B157"/>
    <mergeCell ref="A158:B158"/>
    <mergeCell ref="P143:P144"/>
    <mergeCell ref="A145:B145"/>
    <mergeCell ref="A146:B146"/>
    <mergeCell ref="A147:B147"/>
    <mergeCell ref="A148:B148"/>
    <mergeCell ref="A149:B149"/>
    <mergeCell ref="A167:B167"/>
    <mergeCell ref="A168:B168"/>
    <mergeCell ref="A169:B169"/>
    <mergeCell ref="A170:B170"/>
    <mergeCell ref="A159:B159"/>
    <mergeCell ref="A160:B160"/>
    <mergeCell ref="A164:A165"/>
    <mergeCell ref="P164:P165"/>
    <mergeCell ref="A166:B166"/>
    <mergeCell ref="A175:A176"/>
    <mergeCell ref="P175:P176"/>
    <mergeCell ref="A177:B177"/>
    <mergeCell ref="A178:B178"/>
    <mergeCell ref="A179:B179"/>
    <mergeCell ref="A180:B180"/>
    <mergeCell ref="A181:B181"/>
    <mergeCell ref="A185:A186"/>
    <mergeCell ref="P185:P186"/>
    <mergeCell ref="A187:B187"/>
    <mergeCell ref="A188:B188"/>
    <mergeCell ref="A189:B189"/>
    <mergeCell ref="A190:B190"/>
    <mergeCell ref="A191:B191"/>
    <mergeCell ref="A196:A197"/>
    <mergeCell ref="P196:P197"/>
    <mergeCell ref="A198:B198"/>
    <mergeCell ref="A199:B199"/>
    <mergeCell ref="A212:B212"/>
    <mergeCell ref="A200:B200"/>
    <mergeCell ref="A201:B201"/>
    <mergeCell ref="A202:B202"/>
    <mergeCell ref="A206:A207"/>
    <mergeCell ref="P206:P207"/>
    <mergeCell ref="A208:B208"/>
    <mergeCell ref="A209:B209"/>
    <mergeCell ref="A210:B210"/>
    <mergeCell ref="A211:B211"/>
  </mergeCells>
  <phoneticPr fontId="2" type="noConversion"/>
  <printOptions horizontalCentered="1"/>
  <pageMargins left="0.39370078740157483" right="0.39370078740157483" top="0.86614173228346458" bottom="0.59055118110236227" header="0.51181102362204722" footer="0.31496062992125984"/>
  <pageSetup paperSize="9" scale="80" orientation="landscape" r:id="rId1"/>
  <headerFooter alignWithMargins="0">
    <oddFooter>&amp;R&amp;D(&amp;T) : &amp;F : page_&amp;P/&amp;N</oddFooter>
  </headerFooter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abSelected="1" view="pageBreakPreview" topLeftCell="B10" zoomScale="106" zoomScaleNormal="110" zoomScaleSheetLayoutView="106" workbookViewId="0">
      <selection activeCell="R22" sqref="R22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6.85546875" style="21" bestFit="1" customWidth="1"/>
    <col min="5" max="5" width="8.28515625" style="21" bestFit="1" customWidth="1"/>
    <col min="6" max="6" width="7.5703125" style="21" customWidth="1"/>
    <col min="7" max="7" width="6.85546875" style="21" customWidth="1"/>
    <col min="8" max="8" width="7" style="21" customWidth="1"/>
    <col min="9" max="9" width="7.28515625" style="21" customWidth="1"/>
    <col min="10" max="10" width="9.140625" style="21" customWidth="1"/>
    <col min="11" max="12" width="7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7.28515625" style="21" customWidth="1"/>
    <col min="17" max="17" width="8.5703125" style="21" customWidth="1"/>
    <col min="18" max="18" width="6.85546875" style="21" customWidth="1"/>
    <col min="19" max="19" width="7" style="21" customWidth="1"/>
    <col min="20" max="20" width="7.140625" style="21" bestFit="1" customWidth="1"/>
    <col min="21" max="16384" width="9.140625" style="21"/>
  </cols>
  <sheetData>
    <row r="1" spans="2:20" ht="26.25" x14ac:dyDescent="0.4">
      <c r="B1" s="185" t="s">
        <v>113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2:20" ht="21" x14ac:dyDescent="0.35">
      <c r="B2" s="6" t="s">
        <v>109</v>
      </c>
    </row>
    <row r="3" spans="2:20" ht="9.75" customHeight="1" x14ac:dyDescent="0.3"/>
    <row r="4" spans="2:20" ht="21" customHeight="1" x14ac:dyDescent="0.3">
      <c r="B4" s="187" t="s">
        <v>34</v>
      </c>
      <c r="C4" s="188" t="s">
        <v>43</v>
      </c>
      <c r="D4" s="188" t="s">
        <v>90</v>
      </c>
      <c r="E4" s="188" t="s">
        <v>46</v>
      </c>
      <c r="F4" s="188" t="s">
        <v>47</v>
      </c>
      <c r="G4" s="179" t="s">
        <v>37</v>
      </c>
      <c r="H4" s="180"/>
      <c r="I4" s="180"/>
      <c r="J4" s="180"/>
      <c r="K4" s="180"/>
      <c r="L4" s="180"/>
      <c r="M4" s="181"/>
      <c r="N4" s="182" t="s">
        <v>38</v>
      </c>
      <c r="O4" s="183"/>
      <c r="P4" s="183"/>
      <c r="Q4" s="183"/>
      <c r="R4" s="183"/>
      <c r="S4" s="183"/>
      <c r="T4" s="184"/>
    </row>
    <row r="5" spans="2:20" ht="94.5" customHeight="1" x14ac:dyDescent="0.3">
      <c r="B5" s="187"/>
      <c r="C5" s="188"/>
      <c r="D5" s="188"/>
      <c r="E5" s="188"/>
      <c r="F5" s="188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1" t="s">
        <v>91</v>
      </c>
      <c r="C6" s="81" t="s">
        <v>55</v>
      </c>
      <c r="D6" s="81" t="s">
        <v>56</v>
      </c>
      <c r="E6" s="81" t="s">
        <v>57</v>
      </c>
      <c r="F6" s="81" t="s">
        <v>58</v>
      </c>
      <c r="G6" s="82" t="s">
        <v>59</v>
      </c>
      <c r="H6" s="82" t="s">
        <v>60</v>
      </c>
      <c r="I6" s="82" t="s">
        <v>61</v>
      </c>
      <c r="J6" s="82" t="s">
        <v>62</v>
      </c>
      <c r="K6" s="83" t="s">
        <v>63</v>
      </c>
      <c r="L6" s="83" t="s">
        <v>64</v>
      </c>
      <c r="M6" s="84" t="s">
        <v>65</v>
      </c>
      <c r="N6" s="85" t="s">
        <v>66</v>
      </c>
      <c r="O6" s="85" t="s">
        <v>67</v>
      </c>
      <c r="P6" s="85" t="s">
        <v>68</v>
      </c>
      <c r="Q6" s="85" t="s">
        <v>69</v>
      </c>
      <c r="R6" s="85" t="s">
        <v>70</v>
      </c>
      <c r="S6" s="85" t="s">
        <v>71</v>
      </c>
      <c r="T6" s="86" t="s">
        <v>72</v>
      </c>
    </row>
    <row r="7" spans="2:20" x14ac:dyDescent="0.3">
      <c r="B7" s="87" t="s">
        <v>110</v>
      </c>
      <c r="C7" s="88">
        <v>424</v>
      </c>
      <c r="D7" s="193">
        <v>38</v>
      </c>
      <c r="E7" s="194">
        <v>96</v>
      </c>
      <c r="F7" s="195">
        <v>3.5</v>
      </c>
      <c r="G7" s="196">
        <f>J7/I7</f>
        <v>19.411764705882351</v>
      </c>
      <c r="H7" s="89">
        <f>E7/F7</f>
        <v>27.428571428571427</v>
      </c>
      <c r="I7" s="194">
        <f>ตารางการใช้ห้องเรียนภาคต้น!P15</f>
        <v>34</v>
      </c>
      <c r="J7" s="194">
        <f>ตารางการใช้ห้องเรียนภาคต้น!P14</f>
        <v>660</v>
      </c>
      <c r="K7" s="89">
        <f>I7*100/35</f>
        <v>97.142857142857139</v>
      </c>
      <c r="L7" s="89">
        <f>(J7*F7*100)/(E7*I7)</f>
        <v>70.772058823529406</v>
      </c>
      <c r="M7" s="197">
        <f>K7*L7/100</f>
        <v>68.749999999999986</v>
      </c>
      <c r="N7" s="89">
        <f>Q7/P7</f>
        <v>23.085714285714285</v>
      </c>
      <c r="O7" s="89">
        <f>E7/F7</f>
        <v>27.428571428571427</v>
      </c>
      <c r="P7" s="194">
        <f>ตารางการใช้ห้องเรียนภาคต้น!P25</f>
        <v>35</v>
      </c>
      <c r="Q7" s="194">
        <f>ตารางการใช้ห้องเรียนภาคต้น!P24</f>
        <v>808</v>
      </c>
      <c r="R7" s="89">
        <f>P7*100/35</f>
        <v>100</v>
      </c>
      <c r="S7" s="89">
        <f>(Q7*F7*100)/(E7*P7)</f>
        <v>84.166666666666671</v>
      </c>
      <c r="T7" s="197">
        <f>R7*S7/100</f>
        <v>84.166666666666686</v>
      </c>
    </row>
    <row r="8" spans="2:20" x14ac:dyDescent="0.3">
      <c r="B8" s="90" t="s">
        <v>110</v>
      </c>
      <c r="C8" s="91">
        <v>425</v>
      </c>
      <c r="D8" s="198">
        <v>38</v>
      </c>
      <c r="E8" s="199">
        <v>96</v>
      </c>
      <c r="F8" s="200">
        <v>3.5</v>
      </c>
      <c r="G8" s="201">
        <f t="shared" ref="G8:G13" si="0">J8/I8</f>
        <v>36.964285714285715</v>
      </c>
      <c r="H8" s="92">
        <f t="shared" ref="H8:H13" si="1">E8/F8</f>
        <v>27.428571428571427</v>
      </c>
      <c r="I8" s="199">
        <f>ตารางการใช้ห้องเรียนภาคต้น!P36</f>
        <v>28</v>
      </c>
      <c r="J8" s="199">
        <f>ตารางการใช้ห้องเรียนภาคต้น!P35</f>
        <v>1035</v>
      </c>
      <c r="K8" s="92">
        <f t="shared" ref="K8:K13" si="2">I8*100/35</f>
        <v>80</v>
      </c>
      <c r="L8" s="92">
        <f t="shared" ref="L8:L13" si="3">(J8*F8*100)/(E8*I8)</f>
        <v>134.765625</v>
      </c>
      <c r="M8" s="202">
        <f t="shared" ref="M8:M13" si="4">K8*L8/100</f>
        <v>107.8125</v>
      </c>
      <c r="N8" s="92">
        <f t="shared" ref="N8:N13" si="5">Q8/P8</f>
        <v>45.565217391304351</v>
      </c>
      <c r="O8" s="92">
        <f t="shared" ref="O8:O13" si="6">E8/F8</f>
        <v>27.428571428571427</v>
      </c>
      <c r="P8" s="199">
        <f>ตารางการใช้ห้องเรียนภาคต้น!P46</f>
        <v>23</v>
      </c>
      <c r="Q8" s="199">
        <f>ตารางการใช้ห้องเรียนภาคต้น!P45</f>
        <v>1048</v>
      </c>
      <c r="R8" s="92">
        <f t="shared" ref="R8:R13" si="7">P8*100/35</f>
        <v>65.714285714285708</v>
      </c>
      <c r="S8" s="92">
        <f t="shared" ref="S8:S13" si="8">(Q8*F8*100)/(E8*P8)</f>
        <v>166.12318840579709</v>
      </c>
      <c r="T8" s="202">
        <f t="shared" ref="T8:T13" si="9">R8*S8/100</f>
        <v>109.16666666666666</v>
      </c>
    </row>
    <row r="9" spans="2:20" x14ac:dyDescent="0.3">
      <c r="B9" s="90" t="s">
        <v>110</v>
      </c>
      <c r="C9" s="91">
        <v>432</v>
      </c>
      <c r="D9" s="198">
        <v>30</v>
      </c>
      <c r="E9" s="199">
        <v>64</v>
      </c>
      <c r="F9" s="200">
        <v>3.5</v>
      </c>
      <c r="G9" s="201">
        <f t="shared" si="0"/>
        <v>41</v>
      </c>
      <c r="H9" s="92">
        <f t="shared" si="1"/>
        <v>18.285714285714285</v>
      </c>
      <c r="I9" s="199">
        <f>ตารางการใช้ห้องเรียนภาคต้น!P57</f>
        <v>7</v>
      </c>
      <c r="J9" s="199">
        <f>ตารางการใช้ห้องเรียนภาคต้น!P56</f>
        <v>287</v>
      </c>
      <c r="K9" s="92">
        <f t="shared" si="2"/>
        <v>20</v>
      </c>
      <c r="L9" s="92">
        <f t="shared" si="3"/>
        <v>224.21875</v>
      </c>
      <c r="M9" s="202">
        <f t="shared" si="4"/>
        <v>44.84375</v>
      </c>
      <c r="N9" s="92">
        <f t="shared" si="5"/>
        <v>22</v>
      </c>
      <c r="O9" s="92">
        <f t="shared" si="6"/>
        <v>18.285714285714285</v>
      </c>
      <c r="P9" s="199">
        <f>ตารางการใช้ห้องเรียนภาคต้น!P67</f>
        <v>3</v>
      </c>
      <c r="Q9" s="199">
        <f>ตารางการใช้ห้องเรียนภาคต้น!P66</f>
        <v>66</v>
      </c>
      <c r="R9" s="92">
        <f t="shared" si="7"/>
        <v>8.5714285714285712</v>
      </c>
      <c r="S9" s="92">
        <f t="shared" si="8"/>
        <v>120.3125</v>
      </c>
      <c r="T9" s="202">
        <f t="shared" si="9"/>
        <v>10.3125</v>
      </c>
    </row>
    <row r="10" spans="2:20" x14ac:dyDescent="0.3">
      <c r="B10" s="90" t="s">
        <v>110</v>
      </c>
      <c r="C10" s="91" t="s">
        <v>100</v>
      </c>
      <c r="D10" s="198">
        <v>50</v>
      </c>
      <c r="E10" s="199">
        <v>128</v>
      </c>
      <c r="F10" s="200">
        <v>3</v>
      </c>
      <c r="G10" s="201">
        <f t="shared" si="0"/>
        <v>35.714285714285715</v>
      </c>
      <c r="H10" s="92">
        <f t="shared" si="1"/>
        <v>42.666666666666664</v>
      </c>
      <c r="I10" s="199">
        <f>ตารางการใช้ห้องเรียนภาคต้น!P78</f>
        <v>21</v>
      </c>
      <c r="J10" s="199">
        <f>ตารางการใช้ห้องเรียนภาคต้น!P77</f>
        <v>750</v>
      </c>
      <c r="K10" s="92">
        <f t="shared" si="2"/>
        <v>60</v>
      </c>
      <c r="L10" s="92">
        <f t="shared" si="3"/>
        <v>83.705357142857139</v>
      </c>
      <c r="M10" s="202">
        <f t="shared" si="4"/>
        <v>50.223214285714285</v>
      </c>
      <c r="N10" s="92">
        <f t="shared" si="5"/>
        <v>31.363636363636363</v>
      </c>
      <c r="O10" s="92">
        <f t="shared" si="6"/>
        <v>42.666666666666664</v>
      </c>
      <c r="P10" s="199">
        <f>ตารางการใช้ห้องเรียนภาคต้น!P88</f>
        <v>11</v>
      </c>
      <c r="Q10" s="199">
        <f>ตารางการใช้ห้องเรียนภาคต้น!P87</f>
        <v>345</v>
      </c>
      <c r="R10" s="92">
        <f t="shared" si="7"/>
        <v>31.428571428571427</v>
      </c>
      <c r="S10" s="92">
        <f t="shared" si="8"/>
        <v>73.508522727272734</v>
      </c>
      <c r="T10" s="202">
        <f t="shared" si="9"/>
        <v>23.102678571428573</v>
      </c>
    </row>
    <row r="11" spans="2:20" x14ac:dyDescent="0.3">
      <c r="B11" s="90" t="s">
        <v>89</v>
      </c>
      <c r="C11" s="91" t="s">
        <v>101</v>
      </c>
      <c r="D11" s="198">
        <v>70</v>
      </c>
      <c r="E11" s="199">
        <v>96</v>
      </c>
      <c r="F11" s="200">
        <v>1.1000000000000001</v>
      </c>
      <c r="G11" s="201">
        <f t="shared" si="0"/>
        <v>45.666666666666664</v>
      </c>
      <c r="H11" s="92">
        <f t="shared" si="1"/>
        <v>87.272727272727266</v>
      </c>
      <c r="I11" s="199">
        <f>ตารางการใช้ห้องเรียนภาคต้น!P99</f>
        <v>33</v>
      </c>
      <c r="J11" s="199">
        <f>ตารางการใช้ห้องเรียนภาคต้น!P98</f>
        <v>1507</v>
      </c>
      <c r="K11" s="92">
        <f t="shared" si="2"/>
        <v>94.285714285714292</v>
      </c>
      <c r="L11" s="92">
        <f t="shared" si="3"/>
        <v>52.326388888888886</v>
      </c>
      <c r="M11" s="202">
        <f t="shared" si="4"/>
        <v>49.336309523809526</v>
      </c>
      <c r="N11" s="92">
        <f t="shared" si="5"/>
        <v>43.678571428571431</v>
      </c>
      <c r="O11" s="92">
        <f t="shared" si="6"/>
        <v>87.272727272727266</v>
      </c>
      <c r="P11" s="199">
        <f>ตารางการใช้ห้องเรียนภาคต้น!P109</f>
        <v>28</v>
      </c>
      <c r="Q11" s="199">
        <f>ตารางการใช้ห้องเรียนภาคต้น!P108</f>
        <v>1223</v>
      </c>
      <c r="R11" s="92">
        <f t="shared" si="7"/>
        <v>80</v>
      </c>
      <c r="S11" s="92">
        <f t="shared" si="8"/>
        <v>50.048363095238109</v>
      </c>
      <c r="T11" s="202">
        <f t="shared" si="9"/>
        <v>40.038690476190489</v>
      </c>
    </row>
    <row r="12" spans="2:20" x14ac:dyDescent="0.3">
      <c r="B12" s="90" t="s">
        <v>89</v>
      </c>
      <c r="C12" s="91" t="s">
        <v>102</v>
      </c>
      <c r="D12" s="198">
        <v>90</v>
      </c>
      <c r="E12" s="199">
        <v>128</v>
      </c>
      <c r="F12" s="200">
        <v>1.1000000000000001</v>
      </c>
      <c r="G12" s="201">
        <f t="shared" si="0"/>
        <v>43.931034482758619</v>
      </c>
      <c r="H12" s="92">
        <f t="shared" si="1"/>
        <v>116.36363636363636</v>
      </c>
      <c r="I12" s="199">
        <f>ตารางการใช้ห้องเรียนภาคต้น!P120</f>
        <v>29</v>
      </c>
      <c r="J12" s="199">
        <f>ตารางการใช้ห้องเรียนภาคต้น!P119</f>
        <v>1274</v>
      </c>
      <c r="K12" s="92">
        <f t="shared" si="2"/>
        <v>82.857142857142861</v>
      </c>
      <c r="L12" s="92">
        <f t="shared" si="3"/>
        <v>37.75323275862069</v>
      </c>
      <c r="M12" s="202">
        <f t="shared" si="4"/>
        <v>31.28125</v>
      </c>
      <c r="N12" s="92">
        <f t="shared" si="5"/>
        <v>41.483870967741936</v>
      </c>
      <c r="O12" s="92">
        <f t="shared" si="6"/>
        <v>116.36363636363636</v>
      </c>
      <c r="P12" s="199">
        <f>ตารางการใช้ห้องเรียนภาคต้น!P130</f>
        <v>31</v>
      </c>
      <c r="Q12" s="199">
        <f>ตารางการใช้ห้องเรียนภาคต้น!P129</f>
        <v>1286</v>
      </c>
      <c r="R12" s="92">
        <f t="shared" si="7"/>
        <v>88.571428571428569</v>
      </c>
      <c r="S12" s="92">
        <f t="shared" si="8"/>
        <v>35.650201612903224</v>
      </c>
      <c r="T12" s="202">
        <f t="shared" si="9"/>
        <v>31.575892857142854</v>
      </c>
    </row>
    <row r="13" spans="2:20" x14ac:dyDescent="0.3">
      <c r="B13" s="90" t="s">
        <v>89</v>
      </c>
      <c r="C13" s="91" t="s">
        <v>103</v>
      </c>
      <c r="D13" s="198">
        <v>90</v>
      </c>
      <c r="E13" s="199">
        <v>128</v>
      </c>
      <c r="F13" s="200">
        <v>1.1000000000000001</v>
      </c>
      <c r="G13" s="201">
        <f t="shared" si="0"/>
        <v>51.74285714285714</v>
      </c>
      <c r="H13" s="92">
        <f t="shared" si="1"/>
        <v>116.36363636363636</v>
      </c>
      <c r="I13" s="199">
        <f>ตารางการใช้ห้องเรียนภาคต้น!P141</f>
        <v>35</v>
      </c>
      <c r="J13" s="199">
        <f>ตารางการใช้ห้องเรียนภาคต้น!P140</f>
        <v>1811</v>
      </c>
      <c r="K13" s="92">
        <f t="shared" si="2"/>
        <v>100</v>
      </c>
      <c r="L13" s="92">
        <f t="shared" si="3"/>
        <v>44.466517857142854</v>
      </c>
      <c r="M13" s="202">
        <f t="shared" si="4"/>
        <v>44.466517857142854</v>
      </c>
      <c r="N13" s="92">
        <f t="shared" si="5"/>
        <v>47.304347826086953</v>
      </c>
      <c r="O13" s="92">
        <f t="shared" si="6"/>
        <v>116.36363636363636</v>
      </c>
      <c r="P13" s="199">
        <f>ตารางการใช้ห้องเรียนภาคต้น!P151</f>
        <v>23</v>
      </c>
      <c r="Q13" s="199">
        <f>ตารางการใช้ห้องเรียนภาคต้น!P150</f>
        <v>1088</v>
      </c>
      <c r="R13" s="92">
        <f t="shared" si="7"/>
        <v>65.714285714285708</v>
      </c>
      <c r="S13" s="92">
        <f t="shared" si="8"/>
        <v>40.652173913043484</v>
      </c>
      <c r="T13" s="202">
        <f t="shared" si="9"/>
        <v>26.714285714285715</v>
      </c>
    </row>
    <row r="14" spans="2:20" x14ac:dyDescent="0.3">
      <c r="B14" s="90"/>
      <c r="C14" s="91"/>
      <c r="D14" s="198"/>
      <c r="E14" s="199"/>
      <c r="F14" s="200"/>
      <c r="G14" s="201"/>
      <c r="H14" s="92"/>
      <c r="I14" s="199"/>
      <c r="J14" s="199"/>
      <c r="K14" s="92"/>
      <c r="L14" s="92"/>
      <c r="M14" s="202"/>
      <c r="N14" s="92"/>
      <c r="O14" s="92"/>
      <c r="P14" s="199"/>
      <c r="Q14" s="199"/>
      <c r="R14" s="92"/>
      <c r="S14" s="92"/>
      <c r="T14" s="202"/>
    </row>
    <row r="15" spans="2:20" x14ac:dyDescent="0.3">
      <c r="B15" s="90"/>
      <c r="C15" s="91"/>
      <c r="D15" s="198"/>
      <c r="E15" s="199"/>
      <c r="F15" s="200"/>
      <c r="G15" s="201"/>
      <c r="H15" s="92"/>
      <c r="I15" s="199"/>
      <c r="J15" s="199"/>
      <c r="K15" s="92"/>
      <c r="L15" s="92"/>
      <c r="M15" s="202"/>
      <c r="N15" s="92"/>
      <c r="O15" s="92"/>
      <c r="P15" s="199"/>
      <c r="Q15" s="199"/>
      <c r="R15" s="92"/>
      <c r="S15" s="92"/>
      <c r="T15" s="202"/>
    </row>
    <row r="16" spans="2:20" x14ac:dyDescent="0.3">
      <c r="B16" s="122"/>
      <c r="C16" s="123"/>
      <c r="D16" s="203"/>
      <c r="E16" s="204"/>
      <c r="F16" s="205"/>
      <c r="G16" s="206"/>
      <c r="H16" s="124"/>
      <c r="I16" s="204"/>
      <c r="J16" s="204"/>
      <c r="K16" s="124"/>
      <c r="L16" s="124"/>
      <c r="M16" s="207"/>
      <c r="N16" s="124"/>
      <c r="O16" s="124"/>
      <c r="P16" s="204"/>
      <c r="Q16" s="204"/>
      <c r="R16" s="124"/>
      <c r="S16" s="124"/>
      <c r="T16" s="207"/>
    </row>
    <row r="17" spans="2:20" x14ac:dyDescent="0.3">
      <c r="B17" s="177" t="s">
        <v>112</v>
      </c>
      <c r="C17" s="178"/>
      <c r="D17" s="208">
        <f>SUM(D7:D16)</f>
        <v>406</v>
      </c>
      <c r="E17" s="208">
        <f>SUM(E7:E16)</f>
        <v>736</v>
      </c>
      <c r="F17" s="208">
        <f>SUM(F7:F16)</f>
        <v>16.8</v>
      </c>
      <c r="G17" s="125">
        <f>J17/I17</f>
        <v>39.165775401069517</v>
      </c>
      <c r="H17" s="125">
        <f>E17/F17</f>
        <v>43.80952380952381</v>
      </c>
      <c r="I17" s="208">
        <f>SUM(I7:I16)</f>
        <v>187</v>
      </c>
      <c r="J17" s="208">
        <f>SUM(J7:J16)</f>
        <v>7324</v>
      </c>
      <c r="K17" s="125">
        <f>(I17*100/35)/7</f>
        <v>76.326530612244909</v>
      </c>
      <c r="L17" s="125">
        <f>(J17*F17*100)/(E17*I17)</f>
        <v>89.400139502441306</v>
      </c>
      <c r="M17" s="125">
        <f>K17*L17/100</f>
        <v>68.236024844720518</v>
      </c>
      <c r="N17" s="125">
        <f>Q17/P17</f>
        <v>38.077922077922075</v>
      </c>
      <c r="O17" s="125">
        <f>E17/F17</f>
        <v>43.80952380952381</v>
      </c>
      <c r="P17" s="208">
        <f>SUM(P7:P16)</f>
        <v>154</v>
      </c>
      <c r="Q17" s="208">
        <f>SUM(Q7:Q16)</f>
        <v>5864</v>
      </c>
      <c r="R17" s="125">
        <f>(P17*100/35)/7</f>
        <v>62.857142857142854</v>
      </c>
      <c r="S17" s="125">
        <f>(Q17*F17*100)/(E17*P17)</f>
        <v>86.916996047430828</v>
      </c>
      <c r="T17" s="125">
        <f>R17*S17/100</f>
        <v>54.633540372670808</v>
      </c>
    </row>
    <row r="18" spans="2:20" x14ac:dyDescent="0.3">
      <c r="B18" s="22" t="s">
        <v>92</v>
      </c>
    </row>
    <row r="19" spans="2:20" x14ac:dyDescent="0.3">
      <c r="B19" s="94" t="s">
        <v>35</v>
      </c>
      <c r="C19" s="95"/>
      <c r="D19" s="95" t="s">
        <v>93</v>
      </c>
      <c r="E19" s="175" t="s">
        <v>94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/>
    </row>
    <row r="20" spans="2:20" x14ac:dyDescent="0.3">
      <c r="B20" s="96" t="s">
        <v>36</v>
      </c>
      <c r="C20" s="97"/>
      <c r="D20" s="97" t="s">
        <v>93</v>
      </c>
      <c r="E20" s="171" t="s">
        <v>95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2:20" x14ac:dyDescent="0.3">
      <c r="B21" s="96" t="s">
        <v>39</v>
      </c>
      <c r="C21" s="97"/>
      <c r="D21" s="97" t="s">
        <v>93</v>
      </c>
      <c r="E21" s="171" t="s">
        <v>96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2:20" x14ac:dyDescent="0.3">
      <c r="B22" s="96" t="s">
        <v>40</v>
      </c>
      <c r="C22" s="97"/>
      <c r="D22" s="97" t="s">
        <v>93</v>
      </c>
      <c r="E22" s="171" t="s">
        <v>96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</row>
    <row r="23" spans="2:20" x14ac:dyDescent="0.3">
      <c r="B23" s="96" t="s">
        <v>41</v>
      </c>
      <c r="C23" s="97"/>
      <c r="D23" s="97" t="s">
        <v>93</v>
      </c>
      <c r="E23" s="171" t="s">
        <v>97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2"/>
    </row>
    <row r="24" spans="2:20" x14ac:dyDescent="0.3">
      <c r="B24" s="96" t="s">
        <v>44</v>
      </c>
      <c r="C24" s="97"/>
      <c r="D24" s="97" t="s">
        <v>93</v>
      </c>
      <c r="E24" s="171" t="s">
        <v>98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2"/>
    </row>
    <row r="25" spans="2:20" x14ac:dyDescent="0.3">
      <c r="B25" s="98" t="s">
        <v>42</v>
      </c>
      <c r="C25" s="99"/>
      <c r="D25" s="99" t="s">
        <v>93</v>
      </c>
      <c r="E25" s="173" t="s">
        <v>99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</row>
  </sheetData>
  <mergeCells count="16">
    <mergeCell ref="B17:C17"/>
    <mergeCell ref="G4:M4"/>
    <mergeCell ref="N4:T4"/>
    <mergeCell ref="B1:T1"/>
    <mergeCell ref="B4:B5"/>
    <mergeCell ref="C4:C5"/>
    <mergeCell ref="E4:E5"/>
    <mergeCell ref="F4:F5"/>
    <mergeCell ref="D4:D5"/>
    <mergeCell ref="E24:P24"/>
    <mergeCell ref="E25:P25"/>
    <mergeCell ref="E19:P19"/>
    <mergeCell ref="E20:P20"/>
    <mergeCell ref="E21:P21"/>
    <mergeCell ref="E22:P22"/>
    <mergeCell ref="E23:P23"/>
  </mergeCells>
  <phoneticPr fontId="1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2016-05-24T07:08:26Z</cp:lastPrinted>
  <dcterms:created xsi:type="dcterms:W3CDTF">2007-02-01T06:26:25Z</dcterms:created>
  <dcterms:modified xsi:type="dcterms:W3CDTF">2016-05-24T07:09:57Z</dcterms:modified>
</cp:coreProperties>
</file>