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0\ผลการเบิกจ่ายงบประมาณ\"/>
    </mc:Choice>
  </mc:AlternateContent>
  <bookViews>
    <workbookView xWindow="0" yWindow="0" windowWidth="24000" windowHeight="9780"/>
  </bookViews>
  <sheets>
    <sheet name="แผ่นดิน (รอง) (สรุป)" sheetId="21" r:id="rId1"/>
    <sheet name="แผ่นดิน (รอง)" sheetId="20" r:id="rId2"/>
    <sheet name="เงินรายได้ (รอง) (สรุป)" sheetId="23" r:id="rId3"/>
    <sheet name="เงินรายได้ (รอง)" sheetId="22" r:id="rId4"/>
    <sheet name="ภูพานเพลช (รอง)" sheetId="24" r:id="rId5"/>
  </sheets>
  <definedNames>
    <definedName name="_xlnm.Print_Area" localSheetId="3">'เงินรายได้ (รอง)'!$A$1:$O$141</definedName>
    <definedName name="_xlnm.Print_Area" localSheetId="2">'เงินรายได้ (รอง) (สรุป)'!$A$1:$O$21</definedName>
    <definedName name="_xlnm.Print_Area" localSheetId="1">'แผ่นดิน (รอง)'!$A$1:$O$119</definedName>
    <definedName name="_xlnm.Print_Area" localSheetId="0">'แผ่นดิน (รอง) (สรุป)'!$A$1:$O$21</definedName>
    <definedName name="_xlnm.Print_Titles" localSheetId="3">'เงินรายได้ (รอง)'!$4:$6</definedName>
    <definedName name="_xlnm.Print_Titles" localSheetId="2">'เงินรายได้ (รอง) (สรุป)'!$4:$6</definedName>
    <definedName name="_xlnm.Print_Titles" localSheetId="1">'แผ่นดิน (รอง)'!$4:$6</definedName>
    <definedName name="_xlnm.Print_Titles" localSheetId="0">'แผ่นดิน (รอง) (สรุป)'!$4:$6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4" l="1"/>
  <c r="M9" i="24" s="1"/>
  <c r="L8" i="24"/>
  <c r="N8" i="24" s="1"/>
  <c r="K8" i="24"/>
  <c r="M8" i="24" s="1"/>
  <c r="L7" i="24"/>
  <c r="N7" i="24" s="1"/>
  <c r="K7" i="24"/>
  <c r="M7" i="24" s="1"/>
  <c r="J9" i="24"/>
  <c r="I9" i="24"/>
  <c r="H9" i="24"/>
  <c r="G9" i="24"/>
  <c r="L9" i="24" s="1"/>
  <c r="N9" i="24" s="1"/>
  <c r="F9" i="24"/>
  <c r="K21" i="23"/>
  <c r="J21" i="23"/>
  <c r="I21" i="23"/>
  <c r="H21" i="23"/>
  <c r="G21" i="23"/>
  <c r="F21" i="23"/>
  <c r="L21" i="23" s="1"/>
  <c r="E21" i="23"/>
  <c r="D21" i="23"/>
  <c r="C21" i="23"/>
  <c r="M20" i="23"/>
  <c r="O20" i="23" s="1"/>
  <c r="L20" i="23"/>
  <c r="N20" i="23" s="1"/>
  <c r="M19" i="23"/>
  <c r="O19" i="23" s="1"/>
  <c r="L19" i="23"/>
  <c r="N19" i="23" s="1"/>
  <c r="M18" i="23"/>
  <c r="O18" i="23" s="1"/>
  <c r="L18" i="23"/>
  <c r="N18" i="23" s="1"/>
  <c r="M17" i="23"/>
  <c r="O17" i="23" s="1"/>
  <c r="L17" i="23"/>
  <c r="N17" i="23" s="1"/>
  <c r="M16" i="23"/>
  <c r="O16" i="23" s="1"/>
  <c r="L16" i="23"/>
  <c r="N16" i="23" s="1"/>
  <c r="M15" i="23"/>
  <c r="O15" i="23" s="1"/>
  <c r="L15" i="23"/>
  <c r="N15" i="23" s="1"/>
  <c r="M14" i="23"/>
  <c r="O14" i="23" s="1"/>
  <c r="L14" i="23"/>
  <c r="N14" i="23" s="1"/>
  <c r="M13" i="23"/>
  <c r="O13" i="23" s="1"/>
  <c r="L13" i="23"/>
  <c r="N13" i="23" s="1"/>
  <c r="M12" i="23"/>
  <c r="O12" i="23" s="1"/>
  <c r="L12" i="23"/>
  <c r="N12" i="23" s="1"/>
  <c r="M11" i="23"/>
  <c r="O11" i="23" s="1"/>
  <c r="L11" i="23"/>
  <c r="N11" i="23" s="1"/>
  <c r="M10" i="23"/>
  <c r="O10" i="23" s="1"/>
  <c r="L10" i="23"/>
  <c r="N10" i="23" s="1"/>
  <c r="M9" i="23"/>
  <c r="O9" i="23" s="1"/>
  <c r="L9" i="23"/>
  <c r="N9" i="23" s="1"/>
  <c r="M8" i="23"/>
  <c r="O8" i="23" s="1"/>
  <c r="L8" i="23"/>
  <c r="N8" i="23" s="1"/>
  <c r="M7" i="23"/>
  <c r="O7" i="23" s="1"/>
  <c r="L7" i="23"/>
  <c r="N7" i="23" s="1"/>
  <c r="M140" i="22"/>
  <c r="O140" i="22" s="1"/>
  <c r="L140" i="22"/>
  <c r="N140" i="22" s="1"/>
  <c r="M139" i="22"/>
  <c r="O139" i="22" s="1"/>
  <c r="L139" i="22"/>
  <c r="N139" i="22" s="1"/>
  <c r="M138" i="22"/>
  <c r="O138" i="22" s="1"/>
  <c r="L138" i="22"/>
  <c r="N138" i="22" s="1"/>
  <c r="M137" i="22"/>
  <c r="O137" i="22" s="1"/>
  <c r="L137" i="22"/>
  <c r="N137" i="22" s="1"/>
  <c r="M136" i="22"/>
  <c r="O136" i="22" s="1"/>
  <c r="L136" i="22"/>
  <c r="N136" i="22" s="1"/>
  <c r="M135" i="22"/>
  <c r="O135" i="22" s="1"/>
  <c r="L135" i="22"/>
  <c r="N135" i="22" s="1"/>
  <c r="M134" i="22"/>
  <c r="O134" i="22" s="1"/>
  <c r="L134" i="22"/>
  <c r="N134" i="22" s="1"/>
  <c r="M133" i="22"/>
  <c r="O133" i="22" s="1"/>
  <c r="L133" i="22"/>
  <c r="N133" i="22" s="1"/>
  <c r="M132" i="22"/>
  <c r="O132" i="22" s="1"/>
  <c r="L132" i="22"/>
  <c r="N132" i="22" s="1"/>
  <c r="M131" i="22"/>
  <c r="O131" i="22" s="1"/>
  <c r="L131" i="22"/>
  <c r="N131" i="22" s="1"/>
  <c r="M130" i="22"/>
  <c r="O130" i="22" s="1"/>
  <c r="L130" i="22"/>
  <c r="N130" i="22" s="1"/>
  <c r="M129" i="22"/>
  <c r="O129" i="22" s="1"/>
  <c r="L129" i="22"/>
  <c r="N129" i="22" s="1"/>
  <c r="M128" i="22"/>
  <c r="O128" i="22" s="1"/>
  <c r="L128" i="22"/>
  <c r="N128" i="22" s="1"/>
  <c r="M127" i="22"/>
  <c r="O127" i="22" s="1"/>
  <c r="L127" i="22"/>
  <c r="N127" i="22" s="1"/>
  <c r="M126" i="22"/>
  <c r="O126" i="22" s="1"/>
  <c r="L126" i="22"/>
  <c r="N126" i="22" s="1"/>
  <c r="M125" i="22"/>
  <c r="O125" i="22" s="1"/>
  <c r="L125" i="22"/>
  <c r="N125" i="22" s="1"/>
  <c r="M124" i="22"/>
  <c r="O124" i="22" s="1"/>
  <c r="L124" i="22"/>
  <c r="N124" i="22" s="1"/>
  <c r="M123" i="22"/>
  <c r="O123" i="22" s="1"/>
  <c r="L123" i="22"/>
  <c r="N123" i="22" s="1"/>
  <c r="M122" i="22"/>
  <c r="O122" i="22" s="1"/>
  <c r="L122" i="22"/>
  <c r="N122" i="22" s="1"/>
  <c r="M121" i="22"/>
  <c r="O121" i="22" s="1"/>
  <c r="L121" i="22"/>
  <c r="N121" i="22" s="1"/>
  <c r="M120" i="22"/>
  <c r="O120" i="22" s="1"/>
  <c r="L120" i="22"/>
  <c r="N120" i="22" s="1"/>
  <c r="M119" i="22"/>
  <c r="O119" i="22" s="1"/>
  <c r="L119" i="22"/>
  <c r="N119" i="22" s="1"/>
  <c r="M118" i="22"/>
  <c r="O118" i="22" s="1"/>
  <c r="L118" i="22"/>
  <c r="N118" i="22" s="1"/>
  <c r="M117" i="22"/>
  <c r="O117" i="22" s="1"/>
  <c r="L117" i="22"/>
  <c r="N117" i="22" s="1"/>
  <c r="M116" i="22"/>
  <c r="O116" i="22" s="1"/>
  <c r="L116" i="22"/>
  <c r="N116" i="22" s="1"/>
  <c r="M115" i="22"/>
  <c r="O115" i="22" s="1"/>
  <c r="L115" i="22"/>
  <c r="N115" i="22" s="1"/>
  <c r="M114" i="22"/>
  <c r="O114" i="22" s="1"/>
  <c r="L114" i="22"/>
  <c r="N114" i="22" s="1"/>
  <c r="M113" i="22"/>
  <c r="O113" i="22" s="1"/>
  <c r="L113" i="22"/>
  <c r="N113" i="22" s="1"/>
  <c r="M112" i="22"/>
  <c r="O112" i="22" s="1"/>
  <c r="L112" i="22"/>
  <c r="N112" i="22" s="1"/>
  <c r="M111" i="22"/>
  <c r="O111" i="22" s="1"/>
  <c r="L111" i="22"/>
  <c r="N111" i="22" s="1"/>
  <c r="M110" i="22"/>
  <c r="O110" i="22" s="1"/>
  <c r="L110" i="22"/>
  <c r="N110" i="22" s="1"/>
  <c r="M109" i="22"/>
  <c r="O109" i="22" s="1"/>
  <c r="L109" i="22"/>
  <c r="N109" i="22" s="1"/>
  <c r="M108" i="22"/>
  <c r="O108" i="22" s="1"/>
  <c r="L108" i="22"/>
  <c r="N108" i="22" s="1"/>
  <c r="M107" i="22"/>
  <c r="O107" i="22" s="1"/>
  <c r="L107" i="22"/>
  <c r="N107" i="22" s="1"/>
  <c r="M106" i="22"/>
  <c r="O106" i="22" s="1"/>
  <c r="L106" i="22"/>
  <c r="N106" i="22" s="1"/>
  <c r="M105" i="22"/>
  <c r="O105" i="22" s="1"/>
  <c r="L105" i="22"/>
  <c r="N105" i="22" s="1"/>
  <c r="M104" i="22"/>
  <c r="O104" i="22" s="1"/>
  <c r="L104" i="22"/>
  <c r="N104" i="22" s="1"/>
  <c r="M103" i="22"/>
  <c r="O103" i="22" s="1"/>
  <c r="L103" i="22"/>
  <c r="N103" i="22" s="1"/>
  <c r="M102" i="22"/>
  <c r="O102" i="22" s="1"/>
  <c r="L102" i="22"/>
  <c r="N102" i="22" s="1"/>
  <c r="M101" i="22"/>
  <c r="O101" i="22" s="1"/>
  <c r="L101" i="22"/>
  <c r="N101" i="22" s="1"/>
  <c r="M100" i="22"/>
  <c r="O100" i="22" s="1"/>
  <c r="L100" i="22"/>
  <c r="N100" i="22" s="1"/>
  <c r="M99" i="22"/>
  <c r="O99" i="22" s="1"/>
  <c r="L99" i="22"/>
  <c r="N99" i="22" s="1"/>
  <c r="M98" i="22"/>
  <c r="O98" i="22" s="1"/>
  <c r="L98" i="22"/>
  <c r="N98" i="22" s="1"/>
  <c r="M97" i="22"/>
  <c r="O97" i="22" s="1"/>
  <c r="L97" i="22"/>
  <c r="N97" i="22" s="1"/>
  <c r="M96" i="22"/>
  <c r="O96" i="22" s="1"/>
  <c r="L96" i="22"/>
  <c r="N96" i="22" s="1"/>
  <c r="M95" i="22"/>
  <c r="O95" i="22" s="1"/>
  <c r="L95" i="22"/>
  <c r="N95" i="22" s="1"/>
  <c r="M94" i="22"/>
  <c r="O94" i="22" s="1"/>
  <c r="L94" i="22"/>
  <c r="N94" i="22" s="1"/>
  <c r="M93" i="22"/>
  <c r="O93" i="22" s="1"/>
  <c r="L93" i="22"/>
  <c r="N93" i="22" s="1"/>
  <c r="M92" i="22"/>
  <c r="O92" i="22" s="1"/>
  <c r="L92" i="22"/>
  <c r="N92" i="22" s="1"/>
  <c r="M91" i="22"/>
  <c r="O91" i="22" s="1"/>
  <c r="L91" i="22"/>
  <c r="N91" i="22" s="1"/>
  <c r="M90" i="22"/>
  <c r="O90" i="22" s="1"/>
  <c r="L90" i="22"/>
  <c r="N90" i="22" s="1"/>
  <c r="M89" i="22"/>
  <c r="O89" i="22" s="1"/>
  <c r="L89" i="22"/>
  <c r="N89" i="22" s="1"/>
  <c r="M88" i="22"/>
  <c r="O88" i="22" s="1"/>
  <c r="L88" i="22"/>
  <c r="N88" i="22" s="1"/>
  <c r="M87" i="22"/>
  <c r="O87" i="22" s="1"/>
  <c r="L87" i="22"/>
  <c r="N87" i="22" s="1"/>
  <c r="M86" i="22"/>
  <c r="O86" i="22" s="1"/>
  <c r="L86" i="22"/>
  <c r="N86" i="22" s="1"/>
  <c r="M85" i="22"/>
  <c r="O85" i="22" s="1"/>
  <c r="L85" i="22"/>
  <c r="N85" i="22" s="1"/>
  <c r="M84" i="22"/>
  <c r="O84" i="22" s="1"/>
  <c r="L84" i="22"/>
  <c r="N84" i="22" s="1"/>
  <c r="M83" i="22"/>
  <c r="O83" i="22" s="1"/>
  <c r="L83" i="22"/>
  <c r="N83" i="22" s="1"/>
  <c r="M82" i="22"/>
  <c r="O82" i="22" s="1"/>
  <c r="L82" i="22"/>
  <c r="N82" i="22" s="1"/>
  <c r="M81" i="22"/>
  <c r="O81" i="22" s="1"/>
  <c r="L81" i="22"/>
  <c r="N81" i="22" s="1"/>
  <c r="M80" i="22"/>
  <c r="O80" i="22" s="1"/>
  <c r="L80" i="22"/>
  <c r="N80" i="22" s="1"/>
  <c r="M79" i="22"/>
  <c r="O79" i="22" s="1"/>
  <c r="L79" i="22"/>
  <c r="N79" i="22" s="1"/>
  <c r="M78" i="22"/>
  <c r="O78" i="22" s="1"/>
  <c r="L78" i="22"/>
  <c r="N78" i="22" s="1"/>
  <c r="M77" i="22"/>
  <c r="O77" i="22" s="1"/>
  <c r="L77" i="22"/>
  <c r="N77" i="22" s="1"/>
  <c r="M76" i="22"/>
  <c r="O76" i="22" s="1"/>
  <c r="L76" i="22"/>
  <c r="N76" i="22" s="1"/>
  <c r="M75" i="22"/>
  <c r="O75" i="22" s="1"/>
  <c r="L75" i="22"/>
  <c r="N75" i="22" s="1"/>
  <c r="M74" i="22"/>
  <c r="O74" i="22" s="1"/>
  <c r="L74" i="22"/>
  <c r="N74" i="22" s="1"/>
  <c r="M73" i="22"/>
  <c r="O73" i="22" s="1"/>
  <c r="L73" i="22"/>
  <c r="N73" i="22" s="1"/>
  <c r="M72" i="22"/>
  <c r="O72" i="22" s="1"/>
  <c r="L72" i="22"/>
  <c r="N72" i="22" s="1"/>
  <c r="M71" i="22"/>
  <c r="O71" i="22" s="1"/>
  <c r="L71" i="22"/>
  <c r="N71" i="22" s="1"/>
  <c r="M70" i="22"/>
  <c r="O70" i="22" s="1"/>
  <c r="L70" i="22"/>
  <c r="N70" i="22" s="1"/>
  <c r="M69" i="22"/>
  <c r="O69" i="22" s="1"/>
  <c r="L69" i="22"/>
  <c r="N69" i="22" s="1"/>
  <c r="M68" i="22"/>
  <c r="O68" i="22" s="1"/>
  <c r="L68" i="22"/>
  <c r="N68" i="22" s="1"/>
  <c r="M67" i="22"/>
  <c r="O67" i="22" s="1"/>
  <c r="L67" i="22"/>
  <c r="N67" i="22" s="1"/>
  <c r="M66" i="22"/>
  <c r="O66" i="22" s="1"/>
  <c r="L66" i="22"/>
  <c r="N66" i="22" s="1"/>
  <c r="M65" i="22"/>
  <c r="O65" i="22" s="1"/>
  <c r="L65" i="22"/>
  <c r="N65" i="22" s="1"/>
  <c r="M64" i="22"/>
  <c r="O64" i="22" s="1"/>
  <c r="L64" i="22"/>
  <c r="N64" i="22" s="1"/>
  <c r="M63" i="22"/>
  <c r="O63" i="22" s="1"/>
  <c r="L63" i="22"/>
  <c r="N63" i="22" s="1"/>
  <c r="M62" i="22"/>
  <c r="O62" i="22" s="1"/>
  <c r="L62" i="22"/>
  <c r="N62" i="22" s="1"/>
  <c r="O61" i="22"/>
  <c r="M61" i="22"/>
  <c r="L61" i="22"/>
  <c r="N61" i="22" s="1"/>
  <c r="M60" i="22"/>
  <c r="O60" i="22" s="1"/>
  <c r="L60" i="22"/>
  <c r="N60" i="22" s="1"/>
  <c r="M59" i="22"/>
  <c r="O59" i="22" s="1"/>
  <c r="L59" i="22"/>
  <c r="N59" i="22" s="1"/>
  <c r="M58" i="22"/>
  <c r="O58" i="22" s="1"/>
  <c r="L58" i="22"/>
  <c r="N58" i="22" s="1"/>
  <c r="O57" i="22"/>
  <c r="M57" i="22"/>
  <c r="L57" i="22"/>
  <c r="N57" i="22" s="1"/>
  <c r="M56" i="22"/>
  <c r="O56" i="22" s="1"/>
  <c r="L56" i="22"/>
  <c r="N56" i="22" s="1"/>
  <c r="M55" i="22"/>
  <c r="O55" i="22" s="1"/>
  <c r="L55" i="22"/>
  <c r="N55" i="22" s="1"/>
  <c r="M54" i="22"/>
  <c r="O54" i="22" s="1"/>
  <c r="L54" i="22"/>
  <c r="N54" i="22" s="1"/>
  <c r="M53" i="22"/>
  <c r="O53" i="22" s="1"/>
  <c r="L53" i="22"/>
  <c r="N53" i="22" s="1"/>
  <c r="M52" i="22"/>
  <c r="O52" i="22" s="1"/>
  <c r="L52" i="22"/>
  <c r="N52" i="22" s="1"/>
  <c r="M51" i="22"/>
  <c r="O51" i="22" s="1"/>
  <c r="L51" i="22"/>
  <c r="N51" i="22" s="1"/>
  <c r="M50" i="22"/>
  <c r="O50" i="22" s="1"/>
  <c r="L50" i="22"/>
  <c r="N50" i="22" s="1"/>
  <c r="M49" i="22"/>
  <c r="O49" i="22" s="1"/>
  <c r="L49" i="22"/>
  <c r="N49" i="22" s="1"/>
  <c r="M48" i="22"/>
  <c r="O48" i="22" s="1"/>
  <c r="L48" i="22"/>
  <c r="N48" i="22" s="1"/>
  <c r="M47" i="22"/>
  <c r="O47" i="22" s="1"/>
  <c r="L47" i="22"/>
  <c r="N47" i="22" s="1"/>
  <c r="M46" i="22"/>
  <c r="O46" i="22" s="1"/>
  <c r="L46" i="22"/>
  <c r="N46" i="22" s="1"/>
  <c r="M45" i="22"/>
  <c r="O45" i="22" s="1"/>
  <c r="L45" i="22"/>
  <c r="N45" i="22" s="1"/>
  <c r="M44" i="22"/>
  <c r="O44" i="22" s="1"/>
  <c r="L44" i="22"/>
  <c r="N44" i="22" s="1"/>
  <c r="M43" i="22"/>
  <c r="O43" i="22" s="1"/>
  <c r="L43" i="22"/>
  <c r="N43" i="22" s="1"/>
  <c r="M42" i="22"/>
  <c r="O42" i="22" s="1"/>
  <c r="L42" i="22"/>
  <c r="N42" i="22" s="1"/>
  <c r="M41" i="22"/>
  <c r="O41" i="22" s="1"/>
  <c r="L41" i="22"/>
  <c r="N41" i="22" s="1"/>
  <c r="M40" i="22"/>
  <c r="O40" i="22" s="1"/>
  <c r="L40" i="22"/>
  <c r="N40" i="22" s="1"/>
  <c r="M39" i="22"/>
  <c r="O39" i="22" s="1"/>
  <c r="L39" i="22"/>
  <c r="N39" i="22" s="1"/>
  <c r="M38" i="22"/>
  <c r="O38" i="22" s="1"/>
  <c r="L38" i="22"/>
  <c r="N38" i="22" s="1"/>
  <c r="M37" i="22"/>
  <c r="O37" i="22" s="1"/>
  <c r="L37" i="22"/>
  <c r="N37" i="22" s="1"/>
  <c r="M36" i="22"/>
  <c r="O36" i="22" s="1"/>
  <c r="L36" i="22"/>
  <c r="N36" i="22" s="1"/>
  <c r="M35" i="22"/>
  <c r="O35" i="22" s="1"/>
  <c r="L35" i="22"/>
  <c r="N35" i="22" s="1"/>
  <c r="M34" i="22"/>
  <c r="O34" i="22" s="1"/>
  <c r="L34" i="22"/>
  <c r="N34" i="22" s="1"/>
  <c r="M33" i="22"/>
  <c r="O33" i="22" s="1"/>
  <c r="L33" i="22"/>
  <c r="N33" i="22" s="1"/>
  <c r="M32" i="22"/>
  <c r="O32" i="22" s="1"/>
  <c r="L32" i="22"/>
  <c r="N32" i="22" s="1"/>
  <c r="M31" i="22"/>
  <c r="O31" i="22" s="1"/>
  <c r="L31" i="22"/>
  <c r="N31" i="22" s="1"/>
  <c r="M30" i="22"/>
  <c r="O30" i="22" s="1"/>
  <c r="L30" i="22"/>
  <c r="N30" i="22" s="1"/>
  <c r="M29" i="22"/>
  <c r="O29" i="22" s="1"/>
  <c r="L29" i="22"/>
  <c r="N29" i="22" s="1"/>
  <c r="M28" i="22"/>
  <c r="O28" i="22" s="1"/>
  <c r="L28" i="22"/>
  <c r="N28" i="22" s="1"/>
  <c r="M27" i="22"/>
  <c r="O27" i="22" s="1"/>
  <c r="L27" i="22"/>
  <c r="N27" i="22" s="1"/>
  <c r="M26" i="22"/>
  <c r="O26" i="22" s="1"/>
  <c r="L26" i="22"/>
  <c r="N26" i="22" s="1"/>
  <c r="M25" i="22"/>
  <c r="O25" i="22" s="1"/>
  <c r="L25" i="22"/>
  <c r="N25" i="22" s="1"/>
  <c r="M24" i="22"/>
  <c r="O24" i="22" s="1"/>
  <c r="L24" i="22"/>
  <c r="N24" i="22" s="1"/>
  <c r="M23" i="22"/>
  <c r="O23" i="22" s="1"/>
  <c r="L23" i="22"/>
  <c r="N23" i="22" s="1"/>
  <c r="M22" i="22"/>
  <c r="O22" i="22" s="1"/>
  <c r="L22" i="22"/>
  <c r="N22" i="22" s="1"/>
  <c r="M21" i="22"/>
  <c r="O21" i="22" s="1"/>
  <c r="L21" i="22"/>
  <c r="N21" i="22" s="1"/>
  <c r="M20" i="22"/>
  <c r="O20" i="22" s="1"/>
  <c r="L20" i="22"/>
  <c r="N20" i="22" s="1"/>
  <c r="M19" i="22"/>
  <c r="O19" i="22" s="1"/>
  <c r="L19" i="22"/>
  <c r="N19" i="22" s="1"/>
  <c r="M18" i="22"/>
  <c r="O18" i="22" s="1"/>
  <c r="L18" i="22"/>
  <c r="N18" i="22" s="1"/>
  <c r="M17" i="22"/>
  <c r="O17" i="22" s="1"/>
  <c r="L17" i="22"/>
  <c r="N17" i="22" s="1"/>
  <c r="M16" i="22"/>
  <c r="O16" i="22" s="1"/>
  <c r="L16" i="22"/>
  <c r="N16" i="22" s="1"/>
  <c r="M15" i="22"/>
  <c r="O15" i="22" s="1"/>
  <c r="L15" i="22"/>
  <c r="N15" i="22" s="1"/>
  <c r="M14" i="22"/>
  <c r="O14" i="22" s="1"/>
  <c r="L14" i="22"/>
  <c r="N14" i="22" s="1"/>
  <c r="M13" i="22"/>
  <c r="O13" i="22" s="1"/>
  <c r="L13" i="22"/>
  <c r="N13" i="22" s="1"/>
  <c r="M12" i="22"/>
  <c r="O12" i="22" s="1"/>
  <c r="L12" i="22"/>
  <c r="N12" i="22" s="1"/>
  <c r="M11" i="22"/>
  <c r="O11" i="22" s="1"/>
  <c r="L11" i="22"/>
  <c r="N11" i="22" s="1"/>
  <c r="M10" i="22"/>
  <c r="O10" i="22" s="1"/>
  <c r="L10" i="22"/>
  <c r="N10" i="22" s="1"/>
  <c r="M9" i="22"/>
  <c r="O9" i="22" s="1"/>
  <c r="L9" i="22"/>
  <c r="N9" i="22" s="1"/>
  <c r="M8" i="22"/>
  <c r="O8" i="22" s="1"/>
  <c r="L8" i="22"/>
  <c r="N8" i="22" s="1"/>
  <c r="M7" i="22"/>
  <c r="O7" i="22" s="1"/>
  <c r="L7" i="22"/>
  <c r="N7" i="22" s="1"/>
  <c r="K141" i="22"/>
  <c r="J141" i="22"/>
  <c r="I141" i="22"/>
  <c r="M141" i="22" s="1"/>
  <c r="O141" i="22" s="1"/>
  <c r="H141" i="22"/>
  <c r="G141" i="22"/>
  <c r="F141" i="22"/>
  <c r="L141" i="22" s="1"/>
  <c r="N141" i="22" s="1"/>
  <c r="E141" i="22"/>
  <c r="D141" i="22"/>
  <c r="C141" i="22"/>
  <c r="O21" i="21"/>
  <c r="K21" i="21"/>
  <c r="J21" i="21"/>
  <c r="I21" i="21"/>
  <c r="H21" i="21"/>
  <c r="G21" i="21"/>
  <c r="M21" i="21" s="1"/>
  <c r="F21" i="21"/>
  <c r="L21" i="21" s="1"/>
  <c r="E21" i="21"/>
  <c r="D21" i="21"/>
  <c r="C21" i="21"/>
  <c r="M20" i="21"/>
  <c r="O20" i="21" s="1"/>
  <c r="L20" i="21"/>
  <c r="N20" i="21" s="1"/>
  <c r="M19" i="21"/>
  <c r="O19" i="21" s="1"/>
  <c r="L19" i="21"/>
  <c r="N19" i="21" s="1"/>
  <c r="M18" i="21"/>
  <c r="O18" i="21" s="1"/>
  <c r="L18" i="21"/>
  <c r="N18" i="21" s="1"/>
  <c r="M17" i="21"/>
  <c r="O17" i="21" s="1"/>
  <c r="L17" i="21"/>
  <c r="N17" i="21" s="1"/>
  <c r="M16" i="21"/>
  <c r="O16" i="21" s="1"/>
  <c r="L16" i="21"/>
  <c r="N16" i="21" s="1"/>
  <c r="M15" i="21"/>
  <c r="O15" i="21" s="1"/>
  <c r="L15" i="21"/>
  <c r="N15" i="21" s="1"/>
  <c r="M14" i="21"/>
  <c r="O14" i="21" s="1"/>
  <c r="L14" i="21"/>
  <c r="N14" i="21" s="1"/>
  <c r="M13" i="21"/>
  <c r="O13" i="21" s="1"/>
  <c r="L13" i="21"/>
  <c r="N13" i="21" s="1"/>
  <c r="M12" i="21"/>
  <c r="O12" i="21" s="1"/>
  <c r="L12" i="21"/>
  <c r="N12" i="21" s="1"/>
  <c r="M11" i="21"/>
  <c r="O11" i="21" s="1"/>
  <c r="L11" i="21"/>
  <c r="N11" i="21" s="1"/>
  <c r="M10" i="21"/>
  <c r="O10" i="21" s="1"/>
  <c r="L10" i="21"/>
  <c r="N10" i="21" s="1"/>
  <c r="M9" i="21"/>
  <c r="O9" i="21" s="1"/>
  <c r="L9" i="21"/>
  <c r="N9" i="21" s="1"/>
  <c r="M8" i="21"/>
  <c r="O8" i="21" s="1"/>
  <c r="L8" i="21"/>
  <c r="N8" i="21" s="1"/>
  <c r="M7" i="21"/>
  <c r="O7" i="21" s="1"/>
  <c r="L7" i="21"/>
  <c r="N7" i="21" s="1"/>
  <c r="M118" i="20"/>
  <c r="O118" i="20" s="1"/>
  <c r="L118" i="20"/>
  <c r="N118" i="20" s="1"/>
  <c r="M117" i="20"/>
  <c r="O117" i="20" s="1"/>
  <c r="L117" i="20"/>
  <c r="N117" i="20" s="1"/>
  <c r="M116" i="20"/>
  <c r="O116" i="20" s="1"/>
  <c r="L116" i="20"/>
  <c r="N116" i="20" s="1"/>
  <c r="M115" i="20"/>
  <c r="O115" i="20" s="1"/>
  <c r="L115" i="20"/>
  <c r="N115" i="20" s="1"/>
  <c r="M114" i="20"/>
  <c r="O114" i="20" s="1"/>
  <c r="L114" i="20"/>
  <c r="N114" i="20" s="1"/>
  <c r="M113" i="20"/>
  <c r="O113" i="20" s="1"/>
  <c r="L113" i="20"/>
  <c r="N113" i="20" s="1"/>
  <c r="M112" i="20"/>
  <c r="O112" i="20" s="1"/>
  <c r="L112" i="20"/>
  <c r="N112" i="20" s="1"/>
  <c r="M111" i="20"/>
  <c r="O111" i="20" s="1"/>
  <c r="L111" i="20"/>
  <c r="N111" i="20" s="1"/>
  <c r="M110" i="20"/>
  <c r="O110" i="20" s="1"/>
  <c r="L110" i="20"/>
  <c r="N110" i="20" s="1"/>
  <c r="M109" i="20"/>
  <c r="O109" i="20" s="1"/>
  <c r="L109" i="20"/>
  <c r="N109" i="20" s="1"/>
  <c r="M108" i="20"/>
  <c r="O108" i="20" s="1"/>
  <c r="L108" i="20"/>
  <c r="N108" i="20" s="1"/>
  <c r="M107" i="20"/>
  <c r="O107" i="20" s="1"/>
  <c r="L107" i="20"/>
  <c r="N107" i="20" s="1"/>
  <c r="M106" i="20"/>
  <c r="O106" i="20" s="1"/>
  <c r="L106" i="20"/>
  <c r="N106" i="20" s="1"/>
  <c r="M105" i="20"/>
  <c r="O105" i="20" s="1"/>
  <c r="L105" i="20"/>
  <c r="N105" i="20" s="1"/>
  <c r="M104" i="20"/>
  <c r="O104" i="20" s="1"/>
  <c r="L104" i="20"/>
  <c r="N104" i="20" s="1"/>
  <c r="M103" i="20"/>
  <c r="O103" i="20" s="1"/>
  <c r="L103" i="20"/>
  <c r="N103" i="20" s="1"/>
  <c r="M102" i="20"/>
  <c r="O102" i="20" s="1"/>
  <c r="L102" i="20"/>
  <c r="N102" i="20" s="1"/>
  <c r="M101" i="20"/>
  <c r="O101" i="20" s="1"/>
  <c r="L101" i="20"/>
  <c r="N101" i="20" s="1"/>
  <c r="M100" i="20"/>
  <c r="O100" i="20" s="1"/>
  <c r="L100" i="20"/>
  <c r="N100" i="20" s="1"/>
  <c r="M99" i="20"/>
  <c r="O99" i="20" s="1"/>
  <c r="L99" i="20"/>
  <c r="N99" i="20" s="1"/>
  <c r="M98" i="20"/>
  <c r="O98" i="20" s="1"/>
  <c r="L98" i="20"/>
  <c r="N98" i="20" s="1"/>
  <c r="M97" i="20"/>
  <c r="O97" i="20" s="1"/>
  <c r="L97" i="20"/>
  <c r="N97" i="20" s="1"/>
  <c r="M96" i="20"/>
  <c r="O96" i="20" s="1"/>
  <c r="L96" i="20"/>
  <c r="N96" i="20" s="1"/>
  <c r="M95" i="20"/>
  <c r="O95" i="20" s="1"/>
  <c r="L95" i="20"/>
  <c r="N95" i="20" s="1"/>
  <c r="M94" i="20"/>
  <c r="O94" i="20" s="1"/>
  <c r="L94" i="20"/>
  <c r="N94" i="20" s="1"/>
  <c r="M93" i="20"/>
  <c r="O93" i="20" s="1"/>
  <c r="L93" i="20"/>
  <c r="N93" i="20" s="1"/>
  <c r="M92" i="20"/>
  <c r="O92" i="20" s="1"/>
  <c r="L92" i="20"/>
  <c r="N92" i="20" s="1"/>
  <c r="M91" i="20"/>
  <c r="O91" i="20" s="1"/>
  <c r="L91" i="20"/>
  <c r="N91" i="20" s="1"/>
  <c r="M90" i="20"/>
  <c r="O90" i="20" s="1"/>
  <c r="L90" i="20"/>
  <c r="N90" i="20" s="1"/>
  <c r="M89" i="20"/>
  <c r="O89" i="20" s="1"/>
  <c r="L89" i="20"/>
  <c r="N89" i="20" s="1"/>
  <c r="M88" i="20"/>
  <c r="O88" i="20" s="1"/>
  <c r="L88" i="20"/>
  <c r="N88" i="20" s="1"/>
  <c r="M87" i="20"/>
  <c r="O87" i="20" s="1"/>
  <c r="L87" i="20"/>
  <c r="N87" i="20" s="1"/>
  <c r="M86" i="20"/>
  <c r="O86" i="20" s="1"/>
  <c r="L86" i="20"/>
  <c r="N86" i="20" s="1"/>
  <c r="M85" i="20"/>
  <c r="O85" i="20" s="1"/>
  <c r="L85" i="20"/>
  <c r="N85" i="20" s="1"/>
  <c r="M84" i="20"/>
  <c r="O84" i="20" s="1"/>
  <c r="L84" i="20"/>
  <c r="N84" i="20" s="1"/>
  <c r="M83" i="20"/>
  <c r="O83" i="20" s="1"/>
  <c r="L83" i="20"/>
  <c r="N83" i="20" s="1"/>
  <c r="M82" i="20"/>
  <c r="O82" i="20" s="1"/>
  <c r="L82" i="20"/>
  <c r="N82" i="20" s="1"/>
  <c r="M81" i="20"/>
  <c r="O81" i="20" s="1"/>
  <c r="L81" i="20"/>
  <c r="N81" i="20" s="1"/>
  <c r="M80" i="20"/>
  <c r="O80" i="20" s="1"/>
  <c r="L80" i="20"/>
  <c r="N80" i="20" s="1"/>
  <c r="M79" i="20"/>
  <c r="O79" i="20" s="1"/>
  <c r="L79" i="20"/>
  <c r="N79" i="20" s="1"/>
  <c r="M78" i="20"/>
  <c r="O78" i="20" s="1"/>
  <c r="L78" i="20"/>
  <c r="N78" i="20" s="1"/>
  <c r="M77" i="20"/>
  <c r="O77" i="20" s="1"/>
  <c r="L77" i="20"/>
  <c r="N77" i="20" s="1"/>
  <c r="M76" i="20"/>
  <c r="O76" i="20" s="1"/>
  <c r="L76" i="20"/>
  <c r="N76" i="20" s="1"/>
  <c r="M75" i="20"/>
  <c r="O75" i="20" s="1"/>
  <c r="L75" i="20"/>
  <c r="N75" i="20" s="1"/>
  <c r="M74" i="20"/>
  <c r="O74" i="20" s="1"/>
  <c r="L74" i="20"/>
  <c r="N74" i="20" s="1"/>
  <c r="M73" i="20"/>
  <c r="O73" i="20" s="1"/>
  <c r="L73" i="20"/>
  <c r="N73" i="20" s="1"/>
  <c r="M72" i="20"/>
  <c r="O72" i="20" s="1"/>
  <c r="L72" i="20"/>
  <c r="N72" i="20" s="1"/>
  <c r="M71" i="20"/>
  <c r="O71" i="20" s="1"/>
  <c r="L71" i="20"/>
  <c r="N71" i="20" s="1"/>
  <c r="M70" i="20"/>
  <c r="O70" i="20" s="1"/>
  <c r="L70" i="20"/>
  <c r="N70" i="20" s="1"/>
  <c r="M69" i="20"/>
  <c r="O69" i="20" s="1"/>
  <c r="L69" i="20"/>
  <c r="N69" i="20" s="1"/>
  <c r="M68" i="20"/>
  <c r="O68" i="20" s="1"/>
  <c r="L68" i="20"/>
  <c r="N68" i="20" s="1"/>
  <c r="M67" i="20"/>
  <c r="O67" i="20" s="1"/>
  <c r="L67" i="20"/>
  <c r="N67" i="20" s="1"/>
  <c r="M66" i="20"/>
  <c r="O66" i="20" s="1"/>
  <c r="L66" i="20"/>
  <c r="N66" i="20" s="1"/>
  <c r="M65" i="20"/>
  <c r="O65" i="20" s="1"/>
  <c r="L65" i="20"/>
  <c r="N65" i="20" s="1"/>
  <c r="M64" i="20"/>
  <c r="O64" i="20" s="1"/>
  <c r="L64" i="20"/>
  <c r="N64" i="20" s="1"/>
  <c r="M63" i="20"/>
  <c r="O63" i="20" s="1"/>
  <c r="L63" i="20"/>
  <c r="N63" i="20" s="1"/>
  <c r="M62" i="20"/>
  <c r="O62" i="20" s="1"/>
  <c r="L62" i="20"/>
  <c r="N62" i="20" s="1"/>
  <c r="M61" i="20"/>
  <c r="O61" i="20" s="1"/>
  <c r="L61" i="20"/>
  <c r="N61" i="20" s="1"/>
  <c r="M60" i="20"/>
  <c r="O60" i="20" s="1"/>
  <c r="L60" i="20"/>
  <c r="N60" i="20" s="1"/>
  <c r="M59" i="20"/>
  <c r="O59" i="20" s="1"/>
  <c r="L59" i="20"/>
  <c r="N59" i="20" s="1"/>
  <c r="M58" i="20"/>
  <c r="O58" i="20" s="1"/>
  <c r="L58" i="20"/>
  <c r="N58" i="20" s="1"/>
  <c r="M57" i="20"/>
  <c r="O57" i="20" s="1"/>
  <c r="L57" i="20"/>
  <c r="N57" i="20" s="1"/>
  <c r="M56" i="20"/>
  <c r="O56" i="20" s="1"/>
  <c r="L56" i="20"/>
  <c r="N56" i="20" s="1"/>
  <c r="M55" i="20"/>
  <c r="O55" i="20" s="1"/>
  <c r="L55" i="20"/>
  <c r="N55" i="20" s="1"/>
  <c r="M54" i="20"/>
  <c r="O54" i="20" s="1"/>
  <c r="L54" i="20"/>
  <c r="N54" i="20" s="1"/>
  <c r="M53" i="20"/>
  <c r="O53" i="20" s="1"/>
  <c r="L53" i="20"/>
  <c r="N53" i="20" s="1"/>
  <c r="M52" i="20"/>
  <c r="O52" i="20" s="1"/>
  <c r="L52" i="20"/>
  <c r="N52" i="20" s="1"/>
  <c r="M51" i="20"/>
  <c r="O51" i="20" s="1"/>
  <c r="L51" i="20"/>
  <c r="N51" i="20" s="1"/>
  <c r="M50" i="20"/>
  <c r="O50" i="20" s="1"/>
  <c r="L50" i="20"/>
  <c r="N50" i="20" s="1"/>
  <c r="M49" i="20"/>
  <c r="O49" i="20" s="1"/>
  <c r="L49" i="20"/>
  <c r="N49" i="20" s="1"/>
  <c r="M48" i="20"/>
  <c r="O48" i="20" s="1"/>
  <c r="L48" i="20"/>
  <c r="N48" i="20" s="1"/>
  <c r="M47" i="20"/>
  <c r="O47" i="20" s="1"/>
  <c r="L47" i="20"/>
  <c r="N47" i="20" s="1"/>
  <c r="M46" i="20"/>
  <c r="O46" i="20" s="1"/>
  <c r="L46" i="20"/>
  <c r="N46" i="20" s="1"/>
  <c r="M45" i="20"/>
  <c r="O45" i="20" s="1"/>
  <c r="L45" i="20"/>
  <c r="N45" i="20" s="1"/>
  <c r="M44" i="20"/>
  <c r="O44" i="20" s="1"/>
  <c r="L44" i="20"/>
  <c r="N44" i="20" s="1"/>
  <c r="M43" i="20"/>
  <c r="O43" i="20" s="1"/>
  <c r="L43" i="20"/>
  <c r="N43" i="20" s="1"/>
  <c r="M42" i="20"/>
  <c r="O42" i="20" s="1"/>
  <c r="L42" i="20"/>
  <c r="N42" i="20" s="1"/>
  <c r="M41" i="20"/>
  <c r="O41" i="20" s="1"/>
  <c r="L41" i="20"/>
  <c r="N41" i="20" s="1"/>
  <c r="M40" i="20"/>
  <c r="O40" i="20" s="1"/>
  <c r="L40" i="20"/>
  <c r="N40" i="20" s="1"/>
  <c r="M39" i="20"/>
  <c r="O39" i="20" s="1"/>
  <c r="L39" i="20"/>
  <c r="N39" i="20" s="1"/>
  <c r="M38" i="20"/>
  <c r="O38" i="20" s="1"/>
  <c r="L38" i="20"/>
  <c r="N38" i="20" s="1"/>
  <c r="M37" i="20"/>
  <c r="O37" i="20" s="1"/>
  <c r="L37" i="20"/>
  <c r="N37" i="20" s="1"/>
  <c r="M36" i="20"/>
  <c r="O36" i="20" s="1"/>
  <c r="L36" i="20"/>
  <c r="N36" i="20" s="1"/>
  <c r="M35" i="20"/>
  <c r="O35" i="20" s="1"/>
  <c r="L35" i="20"/>
  <c r="N35" i="20" s="1"/>
  <c r="M34" i="20"/>
  <c r="O34" i="20" s="1"/>
  <c r="L34" i="20"/>
  <c r="N34" i="20" s="1"/>
  <c r="M33" i="20"/>
  <c r="O33" i="20" s="1"/>
  <c r="L33" i="20"/>
  <c r="N33" i="20" s="1"/>
  <c r="M32" i="20"/>
  <c r="O32" i="20" s="1"/>
  <c r="L32" i="20"/>
  <c r="N32" i="20" s="1"/>
  <c r="M31" i="20"/>
  <c r="O31" i="20" s="1"/>
  <c r="L31" i="20"/>
  <c r="N31" i="20" s="1"/>
  <c r="M30" i="20"/>
  <c r="O30" i="20" s="1"/>
  <c r="L30" i="20"/>
  <c r="N30" i="20" s="1"/>
  <c r="M29" i="20"/>
  <c r="O29" i="20" s="1"/>
  <c r="L29" i="20"/>
  <c r="N29" i="20" s="1"/>
  <c r="M28" i="20"/>
  <c r="O28" i="20" s="1"/>
  <c r="L28" i="20"/>
  <c r="N28" i="20" s="1"/>
  <c r="M27" i="20"/>
  <c r="O27" i="20" s="1"/>
  <c r="L27" i="20"/>
  <c r="N27" i="20" s="1"/>
  <c r="M26" i="20"/>
  <c r="O26" i="20" s="1"/>
  <c r="L26" i="20"/>
  <c r="N26" i="20" s="1"/>
  <c r="M25" i="20"/>
  <c r="O25" i="20" s="1"/>
  <c r="L25" i="20"/>
  <c r="N25" i="20" s="1"/>
  <c r="M24" i="20"/>
  <c r="O24" i="20" s="1"/>
  <c r="L24" i="20"/>
  <c r="N24" i="20" s="1"/>
  <c r="M23" i="20"/>
  <c r="O23" i="20" s="1"/>
  <c r="L23" i="20"/>
  <c r="N23" i="20" s="1"/>
  <c r="M22" i="20"/>
  <c r="O22" i="20" s="1"/>
  <c r="L22" i="20"/>
  <c r="N22" i="20" s="1"/>
  <c r="M21" i="20"/>
  <c r="O21" i="20" s="1"/>
  <c r="L21" i="20"/>
  <c r="N21" i="20" s="1"/>
  <c r="M20" i="20"/>
  <c r="O20" i="20" s="1"/>
  <c r="L20" i="20"/>
  <c r="N20" i="20" s="1"/>
  <c r="M19" i="20"/>
  <c r="O19" i="20" s="1"/>
  <c r="L19" i="20"/>
  <c r="N19" i="20" s="1"/>
  <c r="M18" i="20"/>
  <c r="O18" i="20" s="1"/>
  <c r="L18" i="20"/>
  <c r="N18" i="20" s="1"/>
  <c r="M17" i="20"/>
  <c r="O17" i="20" s="1"/>
  <c r="L17" i="20"/>
  <c r="N17" i="20" s="1"/>
  <c r="M16" i="20"/>
  <c r="O16" i="20" s="1"/>
  <c r="L16" i="20"/>
  <c r="N16" i="20" s="1"/>
  <c r="M15" i="20"/>
  <c r="O15" i="20" s="1"/>
  <c r="L15" i="20"/>
  <c r="N15" i="20" s="1"/>
  <c r="M14" i="20"/>
  <c r="O14" i="20" s="1"/>
  <c r="L14" i="20"/>
  <c r="N14" i="20" s="1"/>
  <c r="M13" i="20"/>
  <c r="O13" i="20" s="1"/>
  <c r="L13" i="20"/>
  <c r="N13" i="20" s="1"/>
  <c r="M12" i="20"/>
  <c r="O12" i="20" s="1"/>
  <c r="L12" i="20"/>
  <c r="N12" i="20" s="1"/>
  <c r="M11" i="20"/>
  <c r="O11" i="20" s="1"/>
  <c r="L11" i="20"/>
  <c r="N11" i="20" s="1"/>
  <c r="M10" i="20"/>
  <c r="O10" i="20" s="1"/>
  <c r="L10" i="20"/>
  <c r="N10" i="20" s="1"/>
  <c r="M9" i="20"/>
  <c r="O9" i="20" s="1"/>
  <c r="L9" i="20"/>
  <c r="N9" i="20" s="1"/>
  <c r="M8" i="20"/>
  <c r="O8" i="20" s="1"/>
  <c r="L8" i="20"/>
  <c r="N8" i="20" s="1"/>
  <c r="O7" i="20"/>
  <c r="L7" i="20"/>
  <c r="N7" i="20" s="1"/>
  <c r="M7" i="20"/>
  <c r="J119" i="20"/>
  <c r="I119" i="20"/>
  <c r="H119" i="20"/>
  <c r="G119" i="20"/>
  <c r="F119" i="20"/>
  <c r="L119" i="20" s="1"/>
  <c r="N119" i="20" s="1"/>
  <c r="E119" i="20"/>
  <c r="D119" i="20"/>
  <c r="C119" i="20"/>
  <c r="M21" i="23" l="1"/>
  <c r="O21" i="23"/>
  <c r="N21" i="23"/>
  <c r="N21" i="21"/>
  <c r="K119" i="20" l="1"/>
  <c r="M119" i="20" s="1"/>
  <c r="O119" i="20" s="1"/>
</calcChain>
</file>

<file path=xl/sharedStrings.xml><?xml version="1.0" encoding="utf-8"?>
<sst xmlns="http://schemas.openxmlformats.org/spreadsheetml/2006/main" count="395" uniqueCount="144">
  <si>
    <t>รายงานผลการเบิกจ่ายงบประมาณ (เบิกจ่ายหน่วยงาน) งบประมาณ แผ่นดิน ประจำปีงบประมาณ พ.ศ 2560</t>
  </si>
  <si>
    <t>มหาวิทยาลัยราชภัฏสกลนคร</t>
  </si>
  <si>
    <t>ลำดับ</t>
  </si>
  <si>
    <t>หน่วยงานคณะ/สำนัก/สถาบัน</t>
  </si>
  <si>
    <t>แผน</t>
  </si>
  <si>
    <t>ผล</t>
  </si>
  <si>
    <t>กองกลาง</t>
  </si>
  <si>
    <t>งานบริหารทั่วไป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</si>
  <si>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</si>
  <si>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</si>
  <si>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</si>
  <si>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</si>
  <si>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งบกลาง (แผ่นดิน)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</si>
  <si>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</si>
  <si>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</si>
  <si>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</si>
  <si>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</si>
  <si>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</si>
  <si>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งานพัฒนานักศึกษาและแนะแนวการศึกษาและอาชีพ</t>
  </si>
  <si>
    <t>คณะครุศาสตร์</t>
  </si>
  <si>
    <t>งานบริการการศึกษา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</si>
  <si>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</si>
  <si>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</si>
  <si>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</si>
  <si>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</si>
  <si>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</si>
  <si>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</si>
  <si>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</si>
  <si>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งานกิจการนักศึกษา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</si>
  <si>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</si>
  <si>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</si>
  <si>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</si>
  <si>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คณะเทคโนโลยีการเกษตร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</si>
  <si>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</si>
  <si>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</si>
  <si>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</si>
  <si>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</si>
  <si>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</si>
  <si>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</si>
  <si>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</si>
  <si>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</si>
  <si>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</si>
  <si>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</si>
  <si>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</si>
  <si>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</si>
  <si>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</si>
  <si>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สาขาวิชาอุตสาหกรรมศิลป์และเทคโนโลยี</t>
  </si>
  <si>
    <t>บัณฑิตวิทยาลัย</t>
  </si>
  <si>
    <t>คณะมนุษยศาสตร์และสังคมศาสตร์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</si>
  <si>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</si>
  <si>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</si>
  <si>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</si>
  <si>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</si>
  <si>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</si>
  <si>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</si>
  <si>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</si>
  <si>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</si>
  <si>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</si>
  <si>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สาขาวิชาวัฒนธรรมศึกษาเพื่อการพัฒนา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</si>
  <si>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</si>
  <si>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</si>
  <si>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</si>
  <si>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</si>
  <si>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</si>
  <si>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สาขาวิชาคอมพิวเตอร์ธุรกิจ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</si>
  <si>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</si>
  <si>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</si>
  <si>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</si>
  <si>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</si>
  <si>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</si>
  <si>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</si>
  <si>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</si>
  <si>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</si>
  <si>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</si>
  <si>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</si>
  <si>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</si>
  <si>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</si>
  <si>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</si>
  <si>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</si>
  <si>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งานศึกษาค้นคว้าและวิจัยทางวัฒนธรรม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</si>
  <si>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</si>
  <si>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</si>
  <si>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</si>
  <si>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จัดฝึกอบรม/การจัดนิทรรศการ</t>
  </si>
  <si>
    <t>ศูนย์ภาษา</t>
  </si>
  <si>
    <t>ศูนย์อาเซียน</t>
  </si>
  <si>
    <t>สำนักวิทยบริการและเทคโนโลยีสารสนเทศ</t>
  </si>
  <si>
    <t>งานพัฒนาทรัพยากรสารสนเทศ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</si>
  <si>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</si>
  <si>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</si>
  <si>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</si>
  <si>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</si>
  <si>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ศูนย์ความเป็นเลิศด้านพลังงานทางเลือก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</si>
  <si>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</si>
  <si>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</si>
  <si>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</si>
  <si>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2560</t>
  </si>
  <si>
    <t>งานบริหารบุคคลและนิติการ</t>
  </si>
  <si>
    <t>งานคลัง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</si>
  <si>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</si>
  <si>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</si>
  <si>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</si>
  <si>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</si>
  <si>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</si>
  <si>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</si>
  <si>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ศูนย์บริการสนับสนุนนักศึกษาพิการระดับอุดมศึกษา</t>
  </si>
  <si>
    <t>งานวิจัยสถาบัน และสารสนเทศ</t>
  </si>
  <si>
    <t>งานสวัสดิการและทุนการศึกษา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</si>
  <si>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</si>
  <si>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</si>
  <si>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</t>
  </si>
  <si>
    <t>สาขาวิชาหลักสูตรและการสอน</t>
  </si>
  <si>
    <t>สาขาวิชายุทธศาสตร์การพัฒนา</t>
  </si>
  <si>
    <t>สาขาวิชาการบริหารการศึกษาและภาวะผู้นำ</t>
  </si>
  <si>
    <t>สาขาวิชาการบริหารและพัฒนาการศึกษา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</si>
  <si>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</si>
  <si>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</si>
  <si>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</si>
  <si>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</si>
  <si>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</si>
  <si>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</si>
  <si>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</si>
  <si>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</si>
  <si>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สาขาวิชาเศรษฐศาสตร์</t>
  </si>
  <si>
    <t>สาขาวิชาการจัดการธุรกิจค้าปลีก</t>
  </si>
  <si>
    <t>ศูนย์หนองหารศึกษา</t>
  </si>
  <si>
    <t>งานวารสารและสิ่งพิมพ์ต่อเนื่อง</t>
  </si>
  <si>
    <t>งานบริการสารสนเทศ</t>
  </si>
  <si>
    <t>งานพัฒนาระบบสารสนเทศและสื่ออิเล็กทรอนิกส์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</si>
  <si>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</si>
  <si>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</si>
  <si>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</si>
  <si>
    <t>รายงานผลการเบิกจ่ายงบประมาณ (เบิกจ่ายหน่วยงาน) งบประมาณ บ.กศ. (ภูพานเพลซ) ประจำปีงบประมาณ พ.ศ 2560</t>
  </si>
  <si>
    <t>จำนวน
โครงการ
ทั้งหมด</t>
  </si>
  <si>
    <t>รวมไตรมาส 1</t>
  </si>
  <si>
    <t>รวมไตรมาส 2</t>
  </si>
  <si>
    <t>รวมไตรมาส 3</t>
  </si>
  <si>
    <t>งบประมาณ
ที่ได้รับจัดสรร</t>
  </si>
  <si>
    <t>ข้อมูล วันที่ 18 เมษายน 2560</t>
  </si>
  <si>
    <t>จำนวน
โครงการ
ที่เบิกจ่ายแล้ว</t>
  </si>
  <si>
    <t>รวมไตรมาส 1-3</t>
  </si>
  <si>
    <t>ร้อยละ 
แผน/ผล ทั้งสิ้น</t>
  </si>
  <si>
    <t>สรุปรายงานผลการเบิกจ่ายงบประมาณ (เบิกจ่ายหน่วยงาน) งบประมาณ แผ่นดิน ประจำปีงบประมาณ พ.ศ 2560</t>
  </si>
  <si>
    <t>สรุปรายงานผลการเบิกจ่ายงบประมาณ (เบิกจ่ายหน่วยงาน) งบประมาณ งบประมาณเงินรายได้ ประจำปีงบประมาณ พ.ศ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</si>
</sst>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43" fontId="2" fillId="4" borderId="1" xfId="1" applyFont="1" applyFill="1" applyBorder="1" applyAlignment="1">
      <alignment horizontal="right" vertical="center" wrapText="1"/>
    </xf>
    <xf numFmtId="187" fontId="2" fillId="4" borderId="1" xfId="1" applyNumberFormat="1" applyFont="1" applyFill="1" applyBorder="1" applyAlignment="1">
      <alignment horizontal="right" vertical="center" wrapText="1"/>
    </xf>
    <xf numFmtId="187" fontId="1" fillId="0" borderId="0" xfId="1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87" fontId="2" fillId="3" borderId="1" xfId="1" applyNumberFormat="1" applyFont="1" applyFill="1" applyBorder="1" applyAlignment="1">
      <alignment horizontal="right" vertical="center" wrapText="1"/>
    </xf>
    <xf numFmtId="43" fontId="2" fillId="3" borderId="1" xfId="1" applyFont="1" applyFill="1" applyBorder="1" applyAlignment="1">
      <alignment horizontal="right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7" fontId="1" fillId="0" borderId="2" xfId="1" applyNumberFormat="1" applyFont="1" applyBorder="1" applyAlignment="1">
      <alignment horizontal="right" vertical="center" wrapText="1"/>
    </xf>
    <xf numFmtId="43" fontId="1" fillId="0" borderId="2" xfId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87" fontId="1" fillId="0" borderId="3" xfId="1" applyNumberFormat="1" applyFont="1" applyBorder="1" applyAlignment="1">
      <alignment horizontal="right" vertical="center" wrapText="1"/>
    </xf>
    <xf numFmtId="43" fontId="1" fillId="0" borderId="3" xfId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87" fontId="1" fillId="0" borderId="4" xfId="1" applyNumberFormat="1" applyFont="1" applyBorder="1" applyAlignment="1">
      <alignment horizontal="right" vertical="center" wrapText="1"/>
    </xf>
    <xf numFmtId="43" fontId="1" fillId="0" borderId="4" xfId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87" fontId="1" fillId="0" borderId="3" xfId="1" applyNumberFormat="1" applyFont="1" applyFill="1" applyBorder="1" applyAlignment="1">
      <alignment horizontal="right" vertical="center" wrapText="1"/>
    </xf>
    <xf numFmtId="43" fontId="1" fillId="0" borderId="3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1" applyFont="1" applyBorder="1" applyAlignment="1">
      <alignment horizontal="right" vertical="center" wrapText="1"/>
    </xf>
    <xf numFmtId="43" fontId="7" fillId="4" borderId="1" xfId="1" applyFont="1" applyFill="1" applyBorder="1" applyAlignment="1">
      <alignment horizontal="right" vertical="center" wrapText="1"/>
    </xf>
    <xf numFmtId="187" fontId="6" fillId="0" borderId="1" xfId="1" applyNumberFormat="1" applyFont="1" applyBorder="1" applyAlignment="1">
      <alignment horizontal="right" vertical="center" wrapText="1"/>
    </xf>
    <xf numFmtId="187" fontId="7" fillId="4" borderId="1" xfId="1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right" vertical="center" wrapText="1"/>
    </xf>
    <xf numFmtId="187" fontId="7" fillId="3" borderId="1" xfId="1" applyNumberFormat="1" applyFont="1" applyFill="1" applyBorder="1" applyAlignment="1">
      <alignment horizontal="right" vertical="center" wrapText="1"/>
    </xf>
    <xf numFmtId="187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87" fontId="6" fillId="0" borderId="2" xfId="1" applyNumberFormat="1" applyFont="1" applyBorder="1" applyAlignment="1">
      <alignment horizontal="right" vertical="center" wrapText="1"/>
    </xf>
    <xf numFmtId="43" fontId="6" fillId="0" borderId="2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87" fontId="6" fillId="0" borderId="3" xfId="1" applyNumberFormat="1" applyFont="1" applyBorder="1" applyAlignment="1">
      <alignment horizontal="right" vertical="center" wrapText="1"/>
    </xf>
    <xf numFmtId="43" fontId="6" fillId="0" borderId="3" xfId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87" fontId="6" fillId="0" borderId="4" xfId="1" applyNumberFormat="1" applyFont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7" fontId="6" fillId="0" borderId="3" xfId="1" applyNumberFormat="1" applyFont="1" applyFill="1" applyBorder="1" applyAlignment="1">
      <alignment horizontal="right" vertical="center" wrapText="1"/>
    </xf>
    <xf numFmtId="43" fontId="6" fillId="0" borderId="3" xfId="1" applyFont="1" applyFill="1" applyBorder="1" applyAlignment="1">
      <alignment horizontal="right" vertical="center" wrapText="1"/>
    </xf>
    <xf numFmtId="43" fontId="6" fillId="7" borderId="4" xfId="1" applyFont="1" applyFill="1" applyBorder="1" applyAlignment="1">
      <alignment horizontal="right" vertical="center" wrapText="1"/>
    </xf>
    <xf numFmtId="43" fontId="7" fillId="7" borderId="1" xfId="1" applyFont="1" applyFill="1" applyBorder="1" applyAlignment="1">
      <alignment horizontal="right" vertical="center" wrapText="1"/>
    </xf>
    <xf numFmtId="43" fontId="7" fillId="8" borderId="1" xfId="1" applyFont="1" applyFill="1" applyBorder="1" applyAlignment="1">
      <alignment horizontal="right" vertical="center" wrapText="1"/>
    </xf>
    <xf numFmtId="43" fontId="2" fillId="8" borderId="1" xfId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87" fontId="6" fillId="0" borderId="11" xfId="1" applyNumberFormat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87" fontId="6" fillId="0" borderId="2" xfId="1" applyNumberFormat="1" applyFont="1" applyFill="1" applyBorder="1" applyAlignment="1">
      <alignment horizontal="right" vertical="center" wrapText="1"/>
    </xf>
    <xf numFmtId="43" fontId="6" fillId="0" borderId="2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187" fontId="6" fillId="0" borderId="4" xfId="1" applyNumberFormat="1" applyFont="1" applyFill="1" applyBorder="1" applyAlignment="1">
      <alignment horizontal="right" vertical="center" wrapText="1"/>
    </xf>
    <xf numFmtId="43" fontId="6" fillId="0" borderId="4" xfId="1" applyFont="1" applyFill="1" applyBorder="1" applyAlignment="1">
      <alignment horizontal="right" vertical="center" wrapText="1"/>
    </xf>
    <xf numFmtId="187" fontId="2" fillId="9" borderId="1" xfId="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7" fontId="1" fillId="0" borderId="11" xfId="1" applyNumberFormat="1" applyFont="1" applyBorder="1" applyAlignment="1">
      <alignment horizontal="right" vertical="center" wrapText="1"/>
    </xf>
    <xf numFmtId="43" fontId="1" fillId="0" borderId="11" xfId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87" fontId="1" fillId="0" borderId="2" xfId="1" applyNumberFormat="1" applyFont="1" applyFill="1" applyBorder="1" applyAlignment="1">
      <alignment horizontal="right" vertical="center" wrapText="1"/>
    </xf>
    <xf numFmtId="43" fontId="1" fillId="0" borderId="2" xfId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87" fontId="1" fillId="0" borderId="4" xfId="1" applyNumberFormat="1" applyFont="1" applyFill="1" applyBorder="1" applyAlignment="1">
      <alignment horizontal="right" vertical="center" wrapText="1"/>
    </xf>
    <xf numFmtId="43" fontId="1" fillId="0" borderId="4" xfId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87" fontId="7" fillId="9" borderId="1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87" fontId="1" fillId="0" borderId="7" xfId="1" applyNumberFormat="1" applyFont="1" applyBorder="1" applyAlignment="1">
      <alignment horizontal="right" vertical="center" wrapText="1"/>
    </xf>
    <xf numFmtId="43" fontId="1" fillId="0" borderId="7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187" fontId="7" fillId="9" borderId="5" xfId="1" applyNumberFormat="1" applyFont="1" applyFill="1" applyBorder="1" applyAlignment="1">
      <alignment horizontal="center" vertical="center" wrapText="1"/>
    </xf>
    <xf numFmtId="187" fontId="7" fillId="9" borderId="6" xfId="1" applyNumberFormat="1" applyFont="1" applyFill="1" applyBorder="1" applyAlignment="1">
      <alignment horizontal="center" vertical="center" wrapText="1"/>
    </xf>
    <xf numFmtId="187" fontId="7" fillId="9" borderId="7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187" fontId="2" fillId="9" borderId="5" xfId="1" applyNumberFormat="1" applyFont="1" applyFill="1" applyBorder="1" applyAlignment="1">
      <alignment horizontal="center" vertical="center" wrapText="1"/>
    </xf>
    <xf numFmtId="187" fontId="2" fillId="9" borderId="6" xfId="1" applyNumberFormat="1" applyFont="1" applyFill="1" applyBorder="1" applyAlignment="1">
      <alignment horizontal="center" vertical="center" wrapText="1"/>
    </xf>
    <xf numFmtId="187" fontId="2" fillId="9" borderId="7" xfId="1" applyNumberFormat="1" applyFont="1" applyFill="1" applyBorder="1" applyAlignment="1">
      <alignment horizontal="center" vertical="center" wrapText="1"/>
    </xf>
    <xf numFmtId="187" fontId="7" fillId="2" borderId="1" xfId="1" applyNumberFormat="1" applyFont="1" applyFill="1" applyBorder="1" applyAlignment="1">
      <alignment horizontal="center" vertical="center" wrapText="1"/>
    </xf>
    <xf numFmtId="187" fontId="7" fillId="9" borderId="5" xfId="0" applyNumberFormat="1" applyFont="1" applyFill="1" applyBorder="1" applyAlignment="1">
      <alignment horizontal="center" vertical="center" wrapText="1"/>
    </xf>
    <xf numFmtId="187" fontId="7" fillId="9" borderId="6" xfId="0" applyNumberFormat="1" applyFont="1" applyFill="1" applyBorder="1" applyAlignment="1">
      <alignment horizontal="center" vertical="center" wrapText="1"/>
    </xf>
    <xf numFmtId="187" fontId="7" fillId="9" borderId="7" xfId="0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"/>
  <sheetViews>
    <sheetView tabSelected="1" view="pageBreakPreview" zoomScaleNormal="7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4" sqref="Q4"/>
    </sheetView>
  </sheetViews>
  <sheetFormatPr defaultRowHeight="18.75" x14ac:dyDescent="0.3"/>
  <cols>
    <col min="1" max="1" width="4.625" style="1" bestFit="1" customWidth="1"/>
    <col min="2" max="2" width="27.25" style="1" bestFit="1" customWidth="1"/>
    <col min="3" max="3" width="6.375" style="1" bestFit="1" customWidth="1"/>
    <col min="4" max="4" width="9.5" style="1" bestFit="1" customWidth="1"/>
    <col min="5" max="5" width="10.875" style="4" customWidth="1"/>
    <col min="6" max="6" width="11" style="4" customWidth="1"/>
    <col min="7" max="7" width="12.5" style="1" customWidth="1"/>
    <col min="8" max="8" width="11" style="4" customWidth="1"/>
    <col min="9" max="9" width="13" style="1" customWidth="1"/>
    <col min="10" max="10" width="11.25" style="4" customWidth="1"/>
    <col min="11" max="11" width="12.625" style="1" customWidth="1"/>
    <col min="12" max="12" width="11.125" style="4" customWidth="1"/>
    <col min="13" max="13" width="13.5" style="1" customWidth="1"/>
    <col min="14" max="14" width="6.625" style="1" bestFit="1" customWidth="1"/>
    <col min="15" max="15" width="5.75" style="1" bestFit="1" customWidth="1"/>
    <col min="16" max="16384" width="9" style="1"/>
  </cols>
  <sheetData>
    <row r="1" spans="1:15" ht="21" x14ac:dyDescent="0.3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1" x14ac:dyDescent="0.3">
      <c r="A2" s="99" t="s">
        <v>138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1" x14ac:dyDescent="0.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8.75" customHeight="1" x14ac:dyDescent="0.3">
      <c r="A4" s="101" t="s">
        <v>2</v>
      </c>
      <c r="B4" s="101" t="s">
        <v>3</v>
      </c>
      <c r="C4" s="102" t="s">
        <v>133</v>
      </c>
      <c r="D4" s="102" t="s">
        <v>139</v>
      </c>
      <c r="E4" s="105" t="s">
        <v>137</v>
      </c>
      <c r="F4" s="95" t="s">
        <v>134</v>
      </c>
      <c r="G4" s="95"/>
      <c r="H4" s="95" t="s">
        <v>135</v>
      </c>
      <c r="I4" s="95"/>
      <c r="J4" s="95" t="s">
        <v>136</v>
      </c>
      <c r="K4" s="95"/>
      <c r="L4" s="96" t="s">
        <v>140</v>
      </c>
      <c r="M4" s="96"/>
      <c r="N4" s="97" t="s">
        <v>141</v>
      </c>
      <c r="O4" s="97"/>
    </row>
    <row r="5" spans="1:15" x14ac:dyDescent="0.3">
      <c r="A5" s="101"/>
      <c r="B5" s="101"/>
      <c r="C5" s="103"/>
      <c r="D5" s="103"/>
      <c r="E5" s="106"/>
      <c r="F5" s="95"/>
      <c r="G5" s="95"/>
      <c r="H5" s="95"/>
      <c r="I5" s="95"/>
      <c r="J5" s="95"/>
      <c r="K5" s="95"/>
      <c r="L5" s="96"/>
      <c r="M5" s="96"/>
      <c r="N5" s="97"/>
      <c r="O5" s="97"/>
    </row>
    <row r="6" spans="1:15" x14ac:dyDescent="0.3">
      <c r="A6" s="101"/>
      <c r="B6" s="101"/>
      <c r="C6" s="104"/>
      <c r="D6" s="104"/>
      <c r="E6" s="107"/>
      <c r="F6" s="90" t="s">
        <v>4</v>
      </c>
      <c r="G6" s="87" t="s">
        <v>5</v>
      </c>
      <c r="H6" s="90" t="s">
        <v>4</v>
      </c>
      <c r="I6" s="87" t="s">
        <v>5</v>
      </c>
      <c r="J6" s="90" t="s">
        <v>4</v>
      </c>
      <c r="K6" s="87" t="s">
        <v>5</v>
      </c>
      <c r="L6" s="90" t="s">
        <v>4</v>
      </c>
      <c r="M6" s="87" t="s">
        <v>5</v>
      </c>
      <c r="N6" s="87" t="s">
        <v>4</v>
      </c>
      <c r="O6" s="87" t="s">
        <v>5</v>
      </c>
    </row>
    <row r="7" spans="1:15" s="9" customFormat="1" x14ac:dyDescent="0.3">
      <c r="A7" s="65">
        <v>1</v>
      </c>
      <c r="B7" s="66" t="s">
        <v>6</v>
      </c>
      <c r="C7" s="65">
        <v>43</v>
      </c>
      <c r="D7" s="65">
        <v>11</v>
      </c>
      <c r="E7" s="67">
        <v>466529080</v>
      </c>
      <c r="F7" s="67">
        <v>141552753</v>
      </c>
      <c r="G7" s="68">
        <v>72536369.799999997</v>
      </c>
      <c r="H7" s="67">
        <v>146363042</v>
      </c>
      <c r="I7" s="68">
        <v>101011133.45</v>
      </c>
      <c r="J7" s="67">
        <v>96013080</v>
      </c>
      <c r="K7" s="68">
        <v>20455222.050000001</v>
      </c>
      <c r="L7" s="67">
        <f>SUM(F7,H7,J7)</f>
        <v>383928875</v>
      </c>
      <c r="M7" s="68">
        <f>SUM(G7,I7,K7)</f>
        <v>194002725.30000001</v>
      </c>
      <c r="N7" s="68">
        <f>(L7*100)/E7</f>
        <v>82.29473605375253</v>
      </c>
      <c r="O7" s="68">
        <f>(M7*100)/E7</f>
        <v>41.58427279602806</v>
      </c>
    </row>
    <row r="8" spans="1:15" s="9" customFormat="1" x14ac:dyDescent="0.3">
      <c r="A8" s="53">
        <v>2</v>
      </c>
      <c r="B8" s="54" t="s">
        <v>13</v>
      </c>
      <c r="C8" s="53">
        <v>11</v>
      </c>
      <c r="D8" s="53">
        <v>7</v>
      </c>
      <c r="E8" s="55">
        <v>1120400</v>
      </c>
      <c r="F8" s="55">
        <v>233685</v>
      </c>
      <c r="G8" s="56">
        <v>170114</v>
      </c>
      <c r="H8" s="55">
        <v>483325</v>
      </c>
      <c r="I8" s="56">
        <v>55891.9</v>
      </c>
      <c r="J8" s="55">
        <v>184265</v>
      </c>
      <c r="K8" s="56">
        <v>68820</v>
      </c>
      <c r="L8" s="55">
        <f t="shared" ref="L8:M15" si="0">SUM(F8,H8,J8)</f>
        <v>901275</v>
      </c>
      <c r="M8" s="56">
        <f t="shared" si="0"/>
        <v>294825.90000000002</v>
      </c>
      <c r="N8" s="56">
        <f t="shared" ref="N8:N15" si="1">(L8*100)/E8</f>
        <v>80.442252766868975</v>
      </c>
      <c r="O8" s="56">
        <f t="shared" ref="O8:O15" si="2">(M8*100)/E8</f>
        <v>26.314343091752949</v>
      </c>
    </row>
    <row r="9" spans="1:15" s="9" customFormat="1" x14ac:dyDescent="0.3">
      <c r="A9" s="53">
        <v>3</v>
      </c>
      <c r="B9" s="54" t="s">
        <v>16</v>
      </c>
      <c r="C9" s="53">
        <v>6</v>
      </c>
      <c r="D9" s="53">
        <v>5</v>
      </c>
      <c r="E9" s="55">
        <v>1181000</v>
      </c>
      <c r="F9" s="55">
        <v>565500</v>
      </c>
      <c r="G9" s="56">
        <v>571586</v>
      </c>
      <c r="H9" s="55">
        <v>250900</v>
      </c>
      <c r="I9" s="56">
        <v>110877</v>
      </c>
      <c r="J9" s="55">
        <v>264100</v>
      </c>
      <c r="K9" s="56">
        <v>25600</v>
      </c>
      <c r="L9" s="55">
        <f t="shared" si="0"/>
        <v>1080500</v>
      </c>
      <c r="M9" s="56">
        <f t="shared" si="0"/>
        <v>708063</v>
      </c>
      <c r="N9" s="56">
        <f t="shared" si="1"/>
        <v>91.490262489415755</v>
      </c>
      <c r="O9" s="56">
        <f t="shared" si="2"/>
        <v>59.954530059271804</v>
      </c>
    </row>
    <row r="10" spans="1:15" s="9" customFormat="1" x14ac:dyDescent="0.3">
      <c r="A10" s="53">
        <v>4</v>
      </c>
      <c r="B10" s="54" t="s">
        <v>19</v>
      </c>
      <c r="C10" s="53">
        <v>66</v>
      </c>
      <c r="D10" s="53">
        <v>50</v>
      </c>
      <c r="E10" s="55">
        <v>8047720</v>
      </c>
      <c r="F10" s="55">
        <v>1159259</v>
      </c>
      <c r="G10" s="56">
        <v>954912.6</v>
      </c>
      <c r="H10" s="55">
        <v>4067104</v>
      </c>
      <c r="I10" s="56">
        <v>2423385.88</v>
      </c>
      <c r="J10" s="55">
        <v>315772</v>
      </c>
      <c r="K10" s="56">
        <v>9713</v>
      </c>
      <c r="L10" s="55">
        <f t="shared" si="0"/>
        <v>5542135</v>
      </c>
      <c r="M10" s="56">
        <f t="shared" si="0"/>
        <v>3388011.48</v>
      </c>
      <c r="N10" s="56">
        <f t="shared" si="1"/>
        <v>68.865902392230339</v>
      </c>
      <c r="O10" s="56">
        <f t="shared" si="2"/>
        <v>42.099022828826051</v>
      </c>
    </row>
    <row r="11" spans="1:15" s="9" customFormat="1" x14ac:dyDescent="0.3">
      <c r="A11" s="53">
        <v>5</v>
      </c>
      <c r="B11" s="54" t="s">
        <v>32</v>
      </c>
      <c r="C11" s="53">
        <v>41</v>
      </c>
      <c r="D11" s="53">
        <v>25</v>
      </c>
      <c r="E11" s="55">
        <v>10530980</v>
      </c>
      <c r="F11" s="55">
        <v>1604983</v>
      </c>
      <c r="G11" s="56">
        <v>1518554.1</v>
      </c>
      <c r="H11" s="55">
        <v>5662920</v>
      </c>
      <c r="I11" s="56">
        <v>3124468.25</v>
      </c>
      <c r="J11" s="55">
        <v>3059391</v>
      </c>
      <c r="K11" s="56">
        <v>1327696.82</v>
      </c>
      <c r="L11" s="55">
        <f t="shared" si="0"/>
        <v>10327294</v>
      </c>
      <c r="M11" s="56">
        <f t="shared" si="0"/>
        <v>5970719.1699999999</v>
      </c>
      <c r="N11" s="56">
        <f t="shared" si="1"/>
        <v>98.065840026284349</v>
      </c>
      <c r="O11" s="56">
        <f t="shared" si="2"/>
        <v>56.696709802886339</v>
      </c>
    </row>
    <row r="12" spans="1:15" s="9" customFormat="1" x14ac:dyDescent="0.3">
      <c r="A12" s="53">
        <v>6</v>
      </c>
      <c r="B12" s="54" t="s">
        <v>41</v>
      </c>
      <c r="C12" s="53">
        <v>31</v>
      </c>
      <c r="D12" s="53">
        <v>17</v>
      </c>
      <c r="E12" s="55">
        <v>6505880</v>
      </c>
      <c r="F12" s="55">
        <v>1604932</v>
      </c>
      <c r="G12" s="56">
        <v>681152</v>
      </c>
      <c r="H12" s="55">
        <v>2008314</v>
      </c>
      <c r="I12" s="56">
        <v>788478</v>
      </c>
      <c r="J12" s="55">
        <v>1888854</v>
      </c>
      <c r="K12" s="56">
        <v>21020</v>
      </c>
      <c r="L12" s="55">
        <f t="shared" si="0"/>
        <v>5502100</v>
      </c>
      <c r="M12" s="56">
        <f t="shared" si="0"/>
        <v>1490650</v>
      </c>
      <c r="N12" s="56">
        <f t="shared" si="1"/>
        <v>84.571187910013705</v>
      </c>
      <c r="O12" s="56">
        <f t="shared" si="2"/>
        <v>22.912350058716115</v>
      </c>
    </row>
    <row r="13" spans="1:15" s="9" customFormat="1" x14ac:dyDescent="0.3">
      <c r="A13" s="53">
        <v>7</v>
      </c>
      <c r="B13" s="54" t="s">
        <v>47</v>
      </c>
      <c r="C13" s="53">
        <v>2</v>
      </c>
      <c r="D13" s="53">
        <v>2</v>
      </c>
      <c r="E13" s="55">
        <v>70000</v>
      </c>
      <c r="F13" s="55">
        <v>0</v>
      </c>
      <c r="G13" s="56">
        <v>16988</v>
      </c>
      <c r="H13" s="55">
        <v>35000</v>
      </c>
      <c r="I13" s="56">
        <v>39459</v>
      </c>
      <c r="J13" s="55">
        <v>35000</v>
      </c>
      <c r="K13" s="56">
        <v>0</v>
      </c>
      <c r="L13" s="55">
        <f t="shared" si="0"/>
        <v>70000</v>
      </c>
      <c r="M13" s="56">
        <f t="shared" si="0"/>
        <v>56447</v>
      </c>
      <c r="N13" s="56">
        <f t="shared" si="1"/>
        <v>100</v>
      </c>
      <c r="O13" s="56">
        <f t="shared" si="2"/>
        <v>80.638571428571424</v>
      </c>
    </row>
    <row r="14" spans="1:15" s="9" customFormat="1" x14ac:dyDescent="0.3">
      <c r="A14" s="53">
        <v>8</v>
      </c>
      <c r="B14" s="54" t="s">
        <v>48</v>
      </c>
      <c r="C14" s="53">
        <v>76</v>
      </c>
      <c r="D14" s="53">
        <v>41</v>
      </c>
      <c r="E14" s="55">
        <v>5662180</v>
      </c>
      <c r="F14" s="55">
        <v>2678227</v>
      </c>
      <c r="G14" s="56">
        <v>465985.08</v>
      </c>
      <c r="H14" s="55">
        <v>2243485</v>
      </c>
      <c r="I14" s="56">
        <v>2738795.78</v>
      </c>
      <c r="J14" s="55">
        <v>572904</v>
      </c>
      <c r="K14" s="56">
        <v>161480</v>
      </c>
      <c r="L14" s="55">
        <f t="shared" si="0"/>
        <v>5494616</v>
      </c>
      <c r="M14" s="56">
        <f t="shared" si="0"/>
        <v>3366260.86</v>
      </c>
      <c r="N14" s="56">
        <f t="shared" si="1"/>
        <v>97.040645122549975</v>
      </c>
      <c r="O14" s="56">
        <f t="shared" si="2"/>
        <v>59.451675149853941</v>
      </c>
    </row>
    <row r="15" spans="1:15" s="9" customFormat="1" x14ac:dyDescent="0.3">
      <c r="A15" s="53">
        <v>9</v>
      </c>
      <c r="B15" s="54" t="s">
        <v>59</v>
      </c>
      <c r="C15" s="53">
        <v>25</v>
      </c>
      <c r="D15" s="53">
        <v>9</v>
      </c>
      <c r="E15" s="55">
        <v>4480640</v>
      </c>
      <c r="F15" s="55">
        <v>980520</v>
      </c>
      <c r="G15" s="56">
        <v>1180921</v>
      </c>
      <c r="H15" s="55">
        <v>2544780</v>
      </c>
      <c r="I15" s="56">
        <v>647194</v>
      </c>
      <c r="J15" s="55">
        <v>608776</v>
      </c>
      <c r="K15" s="56">
        <v>10052</v>
      </c>
      <c r="L15" s="55">
        <f t="shared" si="0"/>
        <v>4134076</v>
      </c>
      <c r="M15" s="56">
        <f t="shared" si="0"/>
        <v>1838167</v>
      </c>
      <c r="N15" s="56">
        <f t="shared" si="1"/>
        <v>92.265301385516352</v>
      </c>
      <c r="O15" s="56">
        <f t="shared" si="2"/>
        <v>41.024652728181685</v>
      </c>
    </row>
    <row r="16" spans="1:15" s="9" customFormat="1" x14ac:dyDescent="0.3">
      <c r="A16" s="53">
        <v>10</v>
      </c>
      <c r="B16" s="54" t="s">
        <v>66</v>
      </c>
      <c r="C16" s="53">
        <v>77</v>
      </c>
      <c r="D16" s="53">
        <v>50</v>
      </c>
      <c r="E16" s="55">
        <v>12679620</v>
      </c>
      <c r="F16" s="55">
        <v>2849853</v>
      </c>
      <c r="G16" s="56">
        <v>2296038.2999999998</v>
      </c>
      <c r="H16" s="55">
        <v>5075745</v>
      </c>
      <c r="I16" s="56">
        <v>3784157</v>
      </c>
      <c r="J16" s="55">
        <v>3182735</v>
      </c>
      <c r="K16" s="56">
        <v>26260</v>
      </c>
      <c r="L16" s="55">
        <f t="shared" ref="L16:M20" si="3">SUM(F16,H16,J16)</f>
        <v>11108333</v>
      </c>
      <c r="M16" s="56">
        <f t="shared" si="3"/>
        <v>6106455.2999999998</v>
      </c>
      <c r="N16" s="56">
        <f t="shared" ref="N16:N21" si="4">(L16*100)/E16</f>
        <v>87.607775311878427</v>
      </c>
      <c r="O16" s="56">
        <f t="shared" ref="O16:O20" si="5">(M16*100)/E16</f>
        <v>48.159608095510748</v>
      </c>
    </row>
    <row r="17" spans="1:15" s="9" customFormat="1" x14ac:dyDescent="0.3">
      <c r="A17" s="53">
        <v>11</v>
      </c>
      <c r="B17" s="54" t="s">
        <v>77</v>
      </c>
      <c r="C17" s="53">
        <v>28</v>
      </c>
      <c r="D17" s="53">
        <v>14</v>
      </c>
      <c r="E17" s="55">
        <v>3941000</v>
      </c>
      <c r="F17" s="55">
        <v>867350</v>
      </c>
      <c r="G17" s="56">
        <v>768469.5</v>
      </c>
      <c r="H17" s="55">
        <v>733990</v>
      </c>
      <c r="I17" s="56">
        <v>549158</v>
      </c>
      <c r="J17" s="55">
        <v>1588732</v>
      </c>
      <c r="K17" s="56">
        <v>97747</v>
      </c>
      <c r="L17" s="55">
        <f t="shared" si="3"/>
        <v>3190072</v>
      </c>
      <c r="M17" s="56">
        <f t="shared" si="3"/>
        <v>1415374.5</v>
      </c>
      <c r="N17" s="56">
        <f t="shared" si="4"/>
        <v>80.94574980969297</v>
      </c>
      <c r="O17" s="56">
        <f t="shared" si="5"/>
        <v>35.914095407257044</v>
      </c>
    </row>
    <row r="18" spans="1:15" s="9" customFormat="1" x14ac:dyDescent="0.3">
      <c r="A18" s="53">
        <v>12</v>
      </c>
      <c r="B18" s="54" t="s">
        <v>86</v>
      </c>
      <c r="C18" s="53">
        <v>6</v>
      </c>
      <c r="D18" s="53">
        <v>4</v>
      </c>
      <c r="E18" s="55">
        <v>4337000</v>
      </c>
      <c r="F18" s="55">
        <v>3199000</v>
      </c>
      <c r="G18" s="56">
        <v>690881.45</v>
      </c>
      <c r="H18" s="55">
        <v>817600</v>
      </c>
      <c r="I18" s="56">
        <v>604136.85</v>
      </c>
      <c r="J18" s="55">
        <v>303600</v>
      </c>
      <c r="K18" s="56">
        <v>97577</v>
      </c>
      <c r="L18" s="55">
        <f t="shared" si="3"/>
        <v>4320200</v>
      </c>
      <c r="M18" s="56">
        <f t="shared" si="3"/>
        <v>1392595.2999999998</v>
      </c>
      <c r="N18" s="56">
        <f t="shared" si="4"/>
        <v>99.612635462301128</v>
      </c>
      <c r="O18" s="56">
        <f t="shared" si="5"/>
        <v>32.109644915840434</v>
      </c>
    </row>
    <row r="19" spans="1:15" s="9" customFormat="1" x14ac:dyDescent="0.3">
      <c r="A19" s="53">
        <v>13</v>
      </c>
      <c r="B19" s="54" t="s">
        <v>89</v>
      </c>
      <c r="C19" s="53">
        <v>7</v>
      </c>
      <c r="D19" s="53">
        <v>5</v>
      </c>
      <c r="E19" s="55">
        <v>17603300</v>
      </c>
      <c r="F19" s="55">
        <v>5877913</v>
      </c>
      <c r="G19" s="56">
        <v>12675900</v>
      </c>
      <c r="H19" s="55">
        <v>3903912</v>
      </c>
      <c r="I19" s="56">
        <v>4092625</v>
      </c>
      <c r="J19" s="55">
        <v>3908563</v>
      </c>
      <c r="K19" s="56">
        <v>0</v>
      </c>
      <c r="L19" s="55">
        <f t="shared" si="3"/>
        <v>13690388</v>
      </c>
      <c r="M19" s="56">
        <f t="shared" si="3"/>
        <v>16768525</v>
      </c>
      <c r="N19" s="56">
        <f t="shared" si="4"/>
        <v>77.771713258309518</v>
      </c>
      <c r="O19" s="56">
        <f t="shared" si="5"/>
        <v>95.257849380513875</v>
      </c>
    </row>
    <row r="20" spans="1:15" s="9" customFormat="1" x14ac:dyDescent="0.3">
      <c r="A20" s="69">
        <v>14</v>
      </c>
      <c r="B20" s="70" t="s">
        <v>93</v>
      </c>
      <c r="C20" s="69">
        <v>8</v>
      </c>
      <c r="D20" s="69">
        <v>5</v>
      </c>
      <c r="E20" s="71">
        <v>1282600</v>
      </c>
      <c r="F20" s="71">
        <v>276300</v>
      </c>
      <c r="G20" s="72">
        <v>41719.1</v>
      </c>
      <c r="H20" s="71">
        <v>321300</v>
      </c>
      <c r="I20" s="72">
        <v>174151.2</v>
      </c>
      <c r="J20" s="71">
        <v>556875</v>
      </c>
      <c r="K20" s="72">
        <v>0</v>
      </c>
      <c r="L20" s="71">
        <f t="shared" si="3"/>
        <v>1154475</v>
      </c>
      <c r="M20" s="72">
        <f t="shared" si="3"/>
        <v>215870.30000000002</v>
      </c>
      <c r="N20" s="72">
        <f t="shared" si="4"/>
        <v>90.010525495088103</v>
      </c>
      <c r="O20" s="72">
        <f t="shared" si="5"/>
        <v>16.830679869016063</v>
      </c>
    </row>
    <row r="21" spans="1:15" s="9" customFormat="1" x14ac:dyDescent="0.3">
      <c r="A21" s="98" t="s">
        <v>95</v>
      </c>
      <c r="B21" s="98"/>
      <c r="C21" s="86">
        <f t="shared" ref="C21:K21" si="6">SUM(C20,C19,C18,C17,C16,C15,C14,C13,C12,C11,C10,C9,C8,C7)</f>
        <v>427</v>
      </c>
      <c r="D21" s="86">
        <f t="shared" si="6"/>
        <v>245</v>
      </c>
      <c r="E21" s="31">
        <f t="shared" si="6"/>
        <v>543971400</v>
      </c>
      <c r="F21" s="31">
        <f t="shared" si="6"/>
        <v>163450275</v>
      </c>
      <c r="G21" s="29">
        <f t="shared" si="6"/>
        <v>94569590.929999992</v>
      </c>
      <c r="H21" s="31">
        <f t="shared" si="6"/>
        <v>174511417</v>
      </c>
      <c r="I21" s="29">
        <f t="shared" si="6"/>
        <v>120143911.31</v>
      </c>
      <c r="J21" s="31">
        <f t="shared" si="6"/>
        <v>112482647</v>
      </c>
      <c r="K21" s="29">
        <f t="shared" si="6"/>
        <v>22301187.870000001</v>
      </c>
      <c r="L21" s="31">
        <f>SUM(F21,H21,J21)</f>
        <v>450444339</v>
      </c>
      <c r="M21" s="59">
        <f>SUM(G21,I21,K21)</f>
        <v>237014690.11000001</v>
      </c>
      <c r="N21" s="29">
        <f t="shared" si="4"/>
        <v>82.806621634887421</v>
      </c>
      <c r="O21" s="29">
        <f>(M21*100)/E21</f>
        <v>43.571167548514502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9"/>
  <sheetViews>
    <sheetView view="pageBreakPreview" zoomScaleNormal="75" zoomScaleSheetLayoutView="100" workbookViewId="0">
      <pane xSplit="1" ySplit="6" topLeftCell="B106" activePane="bottomRight" state="frozen"/>
      <selection pane="topRight" activeCell="B1" sqref="B1"/>
      <selection pane="bottomLeft" activeCell="A7" sqref="A7"/>
      <selection pane="bottomRight" activeCell="B113" sqref="B113"/>
    </sheetView>
  </sheetViews>
  <sheetFormatPr defaultRowHeight="18.75" x14ac:dyDescent="0.3"/>
  <cols>
    <col min="1" max="1" width="4.75" style="1" bestFit="1" customWidth="1"/>
    <col min="2" max="2" width="40.625" style="1" bestFit="1" customWidth="1"/>
    <col min="3" max="3" width="6.375" style="1" bestFit="1" customWidth="1"/>
    <col min="4" max="4" width="10.125" style="1" customWidth="1"/>
    <col min="5" max="5" width="10.625" style="4" bestFit="1" customWidth="1"/>
    <col min="6" max="6" width="11.375" style="4" customWidth="1"/>
    <col min="7" max="7" width="11.875" style="1" bestFit="1" customWidth="1"/>
    <col min="8" max="8" width="11" style="4" customWidth="1"/>
    <col min="9" max="9" width="13.25" style="1" customWidth="1"/>
    <col min="10" max="10" width="10.625" style="4" bestFit="1" customWidth="1"/>
    <col min="11" max="11" width="12" style="1" bestFit="1" customWidth="1"/>
    <col min="12" max="12" width="11.875" style="4" customWidth="1"/>
    <col min="13" max="13" width="13.375" style="1" customWidth="1"/>
    <col min="14" max="15" width="6.625" style="1" bestFit="1" customWidth="1"/>
    <col min="16" max="16384" width="9" style="1"/>
  </cols>
  <sheetData>
    <row r="1" spans="1:15" ht="2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1" x14ac:dyDescent="0.3">
      <c r="A2" s="99" t="s">
        <v>138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1" x14ac:dyDescent="0.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8.75" customHeight="1" x14ac:dyDescent="0.3">
      <c r="A4" s="101" t="s">
        <v>2</v>
      </c>
      <c r="B4" s="101" t="s">
        <v>3</v>
      </c>
      <c r="C4" s="102" t="s">
        <v>133</v>
      </c>
      <c r="D4" s="102" t="s">
        <v>139</v>
      </c>
      <c r="E4" s="105" t="s">
        <v>137</v>
      </c>
      <c r="F4" s="95" t="s">
        <v>134</v>
      </c>
      <c r="G4" s="95"/>
      <c r="H4" s="95" t="s">
        <v>135</v>
      </c>
      <c r="I4" s="95"/>
      <c r="J4" s="95" t="s">
        <v>136</v>
      </c>
      <c r="K4" s="95"/>
      <c r="L4" s="96" t="s">
        <v>140</v>
      </c>
      <c r="M4" s="96"/>
      <c r="N4" s="97" t="s">
        <v>141</v>
      </c>
      <c r="O4" s="97"/>
    </row>
    <row r="5" spans="1:15" x14ac:dyDescent="0.3">
      <c r="A5" s="101"/>
      <c r="B5" s="101"/>
      <c r="C5" s="103"/>
      <c r="D5" s="103"/>
      <c r="E5" s="106"/>
      <c r="F5" s="95"/>
      <c r="G5" s="95"/>
      <c r="H5" s="95"/>
      <c r="I5" s="95"/>
      <c r="J5" s="95"/>
      <c r="K5" s="95"/>
      <c r="L5" s="96"/>
      <c r="M5" s="96"/>
      <c r="N5" s="97"/>
      <c r="O5" s="97"/>
    </row>
    <row r="6" spans="1:15" x14ac:dyDescent="0.3">
      <c r="A6" s="101"/>
      <c r="B6" s="101"/>
      <c r="C6" s="104"/>
      <c r="D6" s="104"/>
      <c r="E6" s="107"/>
      <c r="F6" s="90" t="s">
        <v>4</v>
      </c>
      <c r="G6" s="87" t="s">
        <v>5</v>
      </c>
      <c r="H6" s="90" t="s">
        <v>4</v>
      </c>
      <c r="I6" s="87" t="s">
        <v>5</v>
      </c>
      <c r="J6" s="90" t="s">
        <v>4</v>
      </c>
      <c r="K6" s="87" t="s">
        <v>5</v>
      </c>
      <c r="L6" s="90" t="s">
        <v>4</v>
      </c>
      <c r="M6" s="87" t="s">
        <v>5</v>
      </c>
      <c r="N6" s="87" t="s">
        <v>4</v>
      </c>
      <c r="O6" s="87" t="s">
        <v>5</v>
      </c>
    </row>
    <row r="7" spans="1:15" s="9" customFormat="1" x14ac:dyDescent="0.3">
      <c r="A7" s="36">
        <v>1</v>
      </c>
      <c r="B7" s="37" t="s">
        <v>6</v>
      </c>
      <c r="C7" s="36">
        <v>43</v>
      </c>
      <c r="D7" s="36">
        <v>11</v>
      </c>
      <c r="E7" s="39">
        <v>466529080</v>
      </c>
      <c r="F7" s="39">
        <v>141552753</v>
      </c>
      <c r="G7" s="38">
        <v>72536369.799999997</v>
      </c>
      <c r="H7" s="39">
        <v>146363042</v>
      </c>
      <c r="I7" s="38">
        <v>101011133.45</v>
      </c>
      <c r="J7" s="39">
        <v>96013080</v>
      </c>
      <c r="K7" s="58">
        <v>20455222.050000001</v>
      </c>
      <c r="L7" s="39">
        <f>SUM(F7,H7,J7)</f>
        <v>383928875</v>
      </c>
      <c r="M7" s="58">
        <f>SUM(G7,I7,K7)</f>
        <v>194002725.30000001</v>
      </c>
      <c r="N7" s="38">
        <f>(L7*100)/E7</f>
        <v>82.29473605375253</v>
      </c>
      <c r="O7" s="58">
        <f>(M7*100)/E7</f>
        <v>41.58427279602806</v>
      </c>
    </row>
    <row r="8" spans="1:15" s="32" customFormat="1" x14ac:dyDescent="0.3">
      <c r="A8" s="41">
        <v>1.1000000000000001</v>
      </c>
      <c r="B8" s="42" t="s">
        <v>7</v>
      </c>
      <c r="C8" s="41">
        <v>1</v>
      </c>
      <c r="D8" s="41">
        <v>0</v>
      </c>
      <c r="E8" s="43">
        <v>35000</v>
      </c>
      <c r="F8" s="43">
        <v>0</v>
      </c>
      <c r="G8" s="44">
        <v>0</v>
      </c>
      <c r="H8" s="43">
        <v>5625</v>
      </c>
      <c r="I8" s="44">
        <v>0</v>
      </c>
      <c r="J8" s="43">
        <v>14600</v>
      </c>
      <c r="K8" s="44">
        <v>0</v>
      </c>
      <c r="L8" s="43">
        <f t="shared" ref="L8:L71" si="0">SUM(F8,H8,J8)</f>
        <v>20225</v>
      </c>
      <c r="M8" s="44">
        <f t="shared" ref="M8:M71" si="1">SUM(G8,I8,K8)</f>
        <v>0</v>
      </c>
      <c r="N8" s="44">
        <f t="shared" ref="N8:N71" si="2">(L8*100)/E8</f>
        <v>57.785714285714285</v>
      </c>
      <c r="O8" s="44">
        <f t="shared" ref="O8:O71" si="3">(M8*100)/E8</f>
        <v>0</v>
      </c>
    </row>
    <row r="9" spans="1:15" s="33" customFormat="1" x14ac:dyDescent="0.3">
      <c r="A9" s="45">
        <v>1.2</v>
      </c>
      <c r="B9" s="46" t="s">
        <v>8</v>
      </c>
      <c r="C9" s="45">
        <v>1</v>
      </c>
      <c r="D9" s="45">
        <v>0</v>
      </c>
      <c r="E9" s="47">
        <v>150000</v>
      </c>
      <c r="F9" s="47">
        <v>10000</v>
      </c>
      <c r="G9" s="48">
        <v>0</v>
      </c>
      <c r="H9" s="47">
        <v>100000</v>
      </c>
      <c r="I9" s="48">
        <v>0</v>
      </c>
      <c r="J9" s="47">
        <v>25000</v>
      </c>
      <c r="K9" s="48">
        <v>0</v>
      </c>
      <c r="L9" s="47">
        <f t="shared" si="0"/>
        <v>135000</v>
      </c>
      <c r="M9" s="48">
        <f t="shared" si="1"/>
        <v>0</v>
      </c>
      <c r="N9" s="48">
        <f t="shared" si="2"/>
        <v>90</v>
      </c>
      <c r="O9" s="48">
        <f t="shared" si="3"/>
        <v>0</v>
      </c>
    </row>
    <row r="10" spans="1:15" s="33" customFormat="1" x14ac:dyDescent="0.3">
      <c r="A10" s="45">
        <v>1.3</v>
      </c>
      <c r="B10" s="46" t="s">
        <v>9</v>
      </c>
      <c r="C10" s="45">
        <v>8</v>
      </c>
      <c r="D10" s="45">
        <v>5</v>
      </c>
      <c r="E10" s="47">
        <v>154315600</v>
      </c>
      <c r="F10" s="47">
        <v>64918573</v>
      </c>
      <c r="G10" s="48">
        <v>9723480</v>
      </c>
      <c r="H10" s="47">
        <v>66982527</v>
      </c>
      <c r="I10" s="48">
        <v>11307445</v>
      </c>
      <c r="J10" s="47">
        <v>16928500</v>
      </c>
      <c r="K10" s="48">
        <v>383060</v>
      </c>
      <c r="L10" s="47">
        <f t="shared" si="0"/>
        <v>148829600</v>
      </c>
      <c r="M10" s="48">
        <f t="shared" si="1"/>
        <v>21413985</v>
      </c>
      <c r="N10" s="48">
        <f t="shared" si="2"/>
        <v>96.4449478860206</v>
      </c>
      <c r="O10" s="48">
        <f t="shared" si="3"/>
        <v>13.876746744982361</v>
      </c>
    </row>
    <row r="11" spans="1:15" s="33" customFormat="1" x14ac:dyDescent="0.3">
      <c r="A11" s="45">
        <v>1.4</v>
      </c>
      <c r="B11" s="46" t="s">
        <v>10</v>
      </c>
      <c r="C11" s="45">
        <v>6</v>
      </c>
      <c r="D11" s="45">
        <v>2</v>
      </c>
      <c r="E11" s="47">
        <v>592000</v>
      </c>
      <c r="F11" s="47">
        <v>80000</v>
      </c>
      <c r="G11" s="48">
        <v>0</v>
      </c>
      <c r="H11" s="47">
        <v>150000</v>
      </c>
      <c r="I11" s="48">
        <v>40280</v>
      </c>
      <c r="J11" s="47">
        <v>180000</v>
      </c>
      <c r="K11" s="48">
        <v>0</v>
      </c>
      <c r="L11" s="47">
        <f t="shared" si="0"/>
        <v>410000</v>
      </c>
      <c r="M11" s="48">
        <f t="shared" si="1"/>
        <v>40280</v>
      </c>
      <c r="N11" s="48">
        <f t="shared" si="2"/>
        <v>69.256756756756758</v>
      </c>
      <c r="O11" s="48">
        <f t="shared" si="3"/>
        <v>6.8040540540540544</v>
      </c>
    </row>
    <row r="12" spans="1:15" s="33" customFormat="1" x14ac:dyDescent="0.3">
      <c r="A12" s="45">
        <v>1.5</v>
      </c>
      <c r="B12" s="46" t="s">
        <v>11</v>
      </c>
      <c r="C12" s="45">
        <v>1</v>
      </c>
      <c r="D12" s="45">
        <v>1</v>
      </c>
      <c r="E12" s="47">
        <v>703500</v>
      </c>
      <c r="F12" s="47">
        <v>218980</v>
      </c>
      <c r="G12" s="48">
        <v>168051</v>
      </c>
      <c r="H12" s="47">
        <v>113070</v>
      </c>
      <c r="I12" s="48">
        <v>88283</v>
      </c>
      <c r="J12" s="47">
        <v>258380</v>
      </c>
      <c r="K12" s="48">
        <v>0</v>
      </c>
      <c r="L12" s="47">
        <f t="shared" si="0"/>
        <v>590430</v>
      </c>
      <c r="M12" s="48">
        <f t="shared" si="1"/>
        <v>256334</v>
      </c>
      <c r="N12" s="48">
        <f t="shared" si="2"/>
        <v>83.927505330490405</v>
      </c>
      <c r="O12" s="48">
        <f t="shared" si="3"/>
        <v>36.436958066808813</v>
      </c>
    </row>
    <row r="13" spans="1:15" s="35" customFormat="1" x14ac:dyDescent="0.3">
      <c r="A13" s="49">
        <v>1.6</v>
      </c>
      <c r="B13" s="50" t="s">
        <v>12</v>
      </c>
      <c r="C13" s="49">
        <v>26</v>
      </c>
      <c r="D13" s="49">
        <v>3</v>
      </c>
      <c r="E13" s="51">
        <v>310732980</v>
      </c>
      <c r="F13" s="51">
        <v>76325200</v>
      </c>
      <c r="G13" s="52">
        <v>62644838.799999997</v>
      </c>
      <c r="H13" s="51">
        <v>79011820</v>
      </c>
      <c r="I13" s="52">
        <v>89575125.450000003</v>
      </c>
      <c r="J13" s="51">
        <v>78606600</v>
      </c>
      <c r="K13" s="57">
        <v>20072162.050000001</v>
      </c>
      <c r="L13" s="51">
        <f t="shared" si="0"/>
        <v>233943620</v>
      </c>
      <c r="M13" s="57">
        <f t="shared" si="1"/>
        <v>172292126.30000001</v>
      </c>
      <c r="N13" s="52">
        <f t="shared" si="2"/>
        <v>75.287669818633347</v>
      </c>
      <c r="O13" s="57">
        <f t="shared" si="3"/>
        <v>55.447003501205437</v>
      </c>
    </row>
    <row r="14" spans="1:15" s="9" customFormat="1" x14ac:dyDescent="0.3">
      <c r="A14" s="36">
        <v>2</v>
      </c>
      <c r="B14" s="37" t="s">
        <v>13</v>
      </c>
      <c r="C14" s="36">
        <v>11</v>
      </c>
      <c r="D14" s="36">
        <v>7</v>
      </c>
      <c r="E14" s="39">
        <v>1120400</v>
      </c>
      <c r="F14" s="39">
        <v>233685</v>
      </c>
      <c r="G14" s="38">
        <v>170114</v>
      </c>
      <c r="H14" s="39">
        <v>483325</v>
      </c>
      <c r="I14" s="38">
        <v>55891.9</v>
      </c>
      <c r="J14" s="39">
        <v>184265</v>
      </c>
      <c r="K14" s="38">
        <v>68820</v>
      </c>
      <c r="L14" s="39">
        <f t="shared" si="0"/>
        <v>901275</v>
      </c>
      <c r="M14" s="38">
        <f t="shared" si="1"/>
        <v>294825.90000000002</v>
      </c>
      <c r="N14" s="38">
        <f t="shared" si="2"/>
        <v>80.442252766868975</v>
      </c>
      <c r="O14" s="38">
        <f t="shared" si="3"/>
        <v>26.314343091752949</v>
      </c>
    </row>
    <row r="15" spans="1:15" s="32" customFormat="1" x14ac:dyDescent="0.3">
      <c r="A15" s="41">
        <v>2.1</v>
      </c>
      <c r="B15" s="42" t="s">
        <v>14</v>
      </c>
      <c r="C15" s="41">
        <v>2</v>
      </c>
      <c r="D15" s="41">
        <v>2</v>
      </c>
      <c r="E15" s="43">
        <v>221200</v>
      </c>
      <c r="F15" s="43">
        <v>22960</v>
      </c>
      <c r="G15" s="44">
        <v>4200</v>
      </c>
      <c r="H15" s="43">
        <v>67575</v>
      </c>
      <c r="I15" s="44">
        <v>20025</v>
      </c>
      <c r="J15" s="43">
        <v>52265</v>
      </c>
      <c r="K15" s="44">
        <v>0</v>
      </c>
      <c r="L15" s="43">
        <f t="shared" si="0"/>
        <v>142800</v>
      </c>
      <c r="M15" s="44">
        <f t="shared" si="1"/>
        <v>24225</v>
      </c>
      <c r="N15" s="44">
        <f t="shared" si="2"/>
        <v>64.556962025316452</v>
      </c>
      <c r="O15" s="44">
        <f t="shared" si="3"/>
        <v>10.951627486437612</v>
      </c>
    </row>
    <row r="16" spans="1:15" s="35" customFormat="1" x14ac:dyDescent="0.3">
      <c r="A16" s="49">
        <v>2.2000000000000002</v>
      </c>
      <c r="B16" s="50" t="s">
        <v>15</v>
      </c>
      <c r="C16" s="49">
        <v>9</v>
      </c>
      <c r="D16" s="49">
        <v>5</v>
      </c>
      <c r="E16" s="51">
        <v>899200</v>
      </c>
      <c r="F16" s="51">
        <v>210725</v>
      </c>
      <c r="G16" s="52">
        <v>165914</v>
      </c>
      <c r="H16" s="51">
        <v>415750</v>
      </c>
      <c r="I16" s="52">
        <v>35866.9</v>
      </c>
      <c r="J16" s="51">
        <v>132000</v>
      </c>
      <c r="K16" s="52">
        <v>68820</v>
      </c>
      <c r="L16" s="51">
        <f t="shared" si="0"/>
        <v>758475</v>
      </c>
      <c r="M16" s="52">
        <f t="shared" si="1"/>
        <v>270600.90000000002</v>
      </c>
      <c r="N16" s="52">
        <f t="shared" si="2"/>
        <v>84.349977758007114</v>
      </c>
      <c r="O16" s="52">
        <f t="shared" si="3"/>
        <v>30.093516459074738</v>
      </c>
    </row>
    <row r="17" spans="1:15" s="9" customFormat="1" x14ac:dyDescent="0.3">
      <c r="A17" s="36">
        <v>3</v>
      </c>
      <c r="B17" s="37" t="s">
        <v>16</v>
      </c>
      <c r="C17" s="36">
        <v>6</v>
      </c>
      <c r="D17" s="36">
        <v>5</v>
      </c>
      <c r="E17" s="39">
        <v>1181000</v>
      </c>
      <c r="F17" s="39">
        <v>565500</v>
      </c>
      <c r="G17" s="38">
        <v>571586</v>
      </c>
      <c r="H17" s="39">
        <v>250900</v>
      </c>
      <c r="I17" s="38">
        <v>110877</v>
      </c>
      <c r="J17" s="39">
        <v>264100</v>
      </c>
      <c r="K17" s="38">
        <v>25600</v>
      </c>
      <c r="L17" s="39">
        <f t="shared" si="0"/>
        <v>1080500</v>
      </c>
      <c r="M17" s="38">
        <f t="shared" si="1"/>
        <v>708063</v>
      </c>
      <c r="N17" s="38">
        <f t="shared" si="2"/>
        <v>91.490262489415755</v>
      </c>
      <c r="O17" s="38">
        <f t="shared" si="3"/>
        <v>59.954530059271804</v>
      </c>
    </row>
    <row r="18" spans="1:15" s="32" customFormat="1" x14ac:dyDescent="0.3">
      <c r="A18" s="41">
        <v>3.1</v>
      </c>
      <c r="B18" s="42" t="s">
        <v>7</v>
      </c>
      <c r="C18" s="41">
        <v>2</v>
      </c>
      <c r="D18" s="41">
        <v>2</v>
      </c>
      <c r="E18" s="43">
        <v>741000</v>
      </c>
      <c r="F18" s="43">
        <v>515500</v>
      </c>
      <c r="G18" s="44">
        <v>512386</v>
      </c>
      <c r="H18" s="43">
        <v>90000</v>
      </c>
      <c r="I18" s="44">
        <v>38000</v>
      </c>
      <c r="J18" s="43">
        <v>90000</v>
      </c>
      <c r="K18" s="44">
        <v>4000</v>
      </c>
      <c r="L18" s="43">
        <f t="shared" si="0"/>
        <v>695500</v>
      </c>
      <c r="M18" s="44">
        <f t="shared" si="1"/>
        <v>554386</v>
      </c>
      <c r="N18" s="44">
        <f t="shared" si="2"/>
        <v>93.859649122807014</v>
      </c>
      <c r="O18" s="44">
        <f t="shared" si="3"/>
        <v>74.815924426450749</v>
      </c>
    </row>
    <row r="19" spans="1:15" s="33" customFormat="1" x14ac:dyDescent="0.3">
      <c r="A19" s="45">
        <v>3.2</v>
      </c>
      <c r="B19" s="46" t="s">
        <v>17</v>
      </c>
      <c r="C19" s="45">
        <v>2</v>
      </c>
      <c r="D19" s="45">
        <v>1</v>
      </c>
      <c r="E19" s="47">
        <v>240000</v>
      </c>
      <c r="F19" s="47">
        <v>50000</v>
      </c>
      <c r="G19" s="48">
        <v>59200</v>
      </c>
      <c r="H19" s="47">
        <v>0</v>
      </c>
      <c r="I19" s="48">
        <v>7200</v>
      </c>
      <c r="J19" s="47">
        <v>135000</v>
      </c>
      <c r="K19" s="48">
        <v>0</v>
      </c>
      <c r="L19" s="47">
        <f t="shared" si="0"/>
        <v>185000</v>
      </c>
      <c r="M19" s="48">
        <f t="shared" si="1"/>
        <v>66400</v>
      </c>
      <c r="N19" s="48">
        <f t="shared" si="2"/>
        <v>77.083333333333329</v>
      </c>
      <c r="O19" s="48">
        <f t="shared" si="3"/>
        <v>27.666666666666668</v>
      </c>
    </row>
    <row r="20" spans="1:15" s="35" customFormat="1" x14ac:dyDescent="0.3">
      <c r="A20" s="49">
        <v>3.3</v>
      </c>
      <c r="B20" s="50" t="s">
        <v>18</v>
      </c>
      <c r="C20" s="49">
        <v>2</v>
      </c>
      <c r="D20" s="49">
        <v>2</v>
      </c>
      <c r="E20" s="51">
        <v>200000</v>
      </c>
      <c r="F20" s="51">
        <v>0</v>
      </c>
      <c r="G20" s="52">
        <v>0</v>
      </c>
      <c r="H20" s="51">
        <v>160900</v>
      </c>
      <c r="I20" s="52">
        <v>65677</v>
      </c>
      <c r="J20" s="51">
        <v>39100</v>
      </c>
      <c r="K20" s="52">
        <v>21600</v>
      </c>
      <c r="L20" s="51">
        <f t="shared" si="0"/>
        <v>200000</v>
      </c>
      <c r="M20" s="52">
        <f t="shared" si="1"/>
        <v>87277</v>
      </c>
      <c r="N20" s="52">
        <f t="shared" si="2"/>
        <v>100</v>
      </c>
      <c r="O20" s="52">
        <f t="shared" si="3"/>
        <v>43.638500000000001</v>
      </c>
    </row>
    <row r="21" spans="1:15" s="9" customFormat="1" x14ac:dyDescent="0.3">
      <c r="A21" s="36">
        <v>4</v>
      </c>
      <c r="B21" s="37" t="s">
        <v>19</v>
      </c>
      <c r="C21" s="36">
        <v>66</v>
      </c>
      <c r="D21" s="36">
        <v>50</v>
      </c>
      <c r="E21" s="39">
        <v>8047720</v>
      </c>
      <c r="F21" s="39">
        <v>1159259</v>
      </c>
      <c r="G21" s="38">
        <v>954912.6</v>
      </c>
      <c r="H21" s="39">
        <v>4067104</v>
      </c>
      <c r="I21" s="38">
        <v>2423385.88</v>
      </c>
      <c r="J21" s="39">
        <v>315772</v>
      </c>
      <c r="K21" s="38">
        <v>9713</v>
      </c>
      <c r="L21" s="39">
        <f t="shared" si="0"/>
        <v>5542135</v>
      </c>
      <c r="M21" s="38">
        <f t="shared" si="1"/>
        <v>3388011.48</v>
      </c>
      <c r="N21" s="38">
        <f t="shared" si="2"/>
        <v>68.865902392230339</v>
      </c>
      <c r="O21" s="38">
        <f t="shared" si="3"/>
        <v>42.099022828826051</v>
      </c>
    </row>
    <row r="22" spans="1:15" s="32" customFormat="1" x14ac:dyDescent="0.3">
      <c r="A22" s="41">
        <v>4.0999999999999996</v>
      </c>
      <c r="B22" s="42" t="s">
        <v>7</v>
      </c>
      <c r="C22" s="41">
        <v>15</v>
      </c>
      <c r="D22" s="41">
        <v>10</v>
      </c>
      <c r="E22" s="43">
        <v>3223350</v>
      </c>
      <c r="F22" s="43">
        <v>556584</v>
      </c>
      <c r="G22" s="44">
        <v>645667.6</v>
      </c>
      <c r="H22" s="43">
        <v>1835884</v>
      </c>
      <c r="I22" s="44">
        <v>1744680.88</v>
      </c>
      <c r="J22" s="43">
        <v>165297</v>
      </c>
      <c r="K22" s="44">
        <v>9713</v>
      </c>
      <c r="L22" s="43">
        <f t="shared" si="0"/>
        <v>2557765</v>
      </c>
      <c r="M22" s="44">
        <f t="shared" si="1"/>
        <v>2400061.48</v>
      </c>
      <c r="N22" s="44">
        <f t="shared" si="2"/>
        <v>79.351140893790628</v>
      </c>
      <c r="O22" s="44">
        <f t="shared" si="3"/>
        <v>74.458606108551663</v>
      </c>
    </row>
    <row r="23" spans="1:15" s="33" customFormat="1" x14ac:dyDescent="0.3">
      <c r="A23" s="45">
        <v>4.2</v>
      </c>
      <c r="B23" s="46" t="s">
        <v>20</v>
      </c>
      <c r="C23" s="45">
        <v>1</v>
      </c>
      <c r="D23" s="45">
        <v>0</v>
      </c>
      <c r="E23" s="47">
        <v>50000</v>
      </c>
      <c r="F23" s="47">
        <v>0</v>
      </c>
      <c r="G23" s="48">
        <v>0</v>
      </c>
      <c r="H23" s="47">
        <v>0</v>
      </c>
      <c r="I23" s="48">
        <v>0</v>
      </c>
      <c r="J23" s="47">
        <v>50000</v>
      </c>
      <c r="K23" s="48">
        <v>0</v>
      </c>
      <c r="L23" s="47">
        <f t="shared" si="0"/>
        <v>50000</v>
      </c>
      <c r="M23" s="48">
        <f t="shared" si="1"/>
        <v>0</v>
      </c>
      <c r="N23" s="48">
        <f t="shared" si="2"/>
        <v>100</v>
      </c>
      <c r="O23" s="48">
        <f t="shared" si="3"/>
        <v>0</v>
      </c>
    </row>
    <row r="24" spans="1:15" s="33" customFormat="1" x14ac:dyDescent="0.3">
      <c r="A24" s="45">
        <v>4.3</v>
      </c>
      <c r="B24" s="46" t="s">
        <v>21</v>
      </c>
      <c r="C24" s="45">
        <v>3</v>
      </c>
      <c r="D24" s="45">
        <v>2</v>
      </c>
      <c r="E24" s="47">
        <v>58925</v>
      </c>
      <c r="F24" s="47">
        <v>0</v>
      </c>
      <c r="G24" s="48">
        <v>3500</v>
      </c>
      <c r="H24" s="47">
        <v>3500</v>
      </c>
      <c r="I24" s="48">
        <v>15000</v>
      </c>
      <c r="J24" s="47">
        <v>40425</v>
      </c>
      <c r="K24" s="48">
        <v>0</v>
      </c>
      <c r="L24" s="47">
        <f t="shared" si="0"/>
        <v>43925</v>
      </c>
      <c r="M24" s="48">
        <f t="shared" si="1"/>
        <v>18500</v>
      </c>
      <c r="N24" s="48">
        <f t="shared" si="2"/>
        <v>74.543911752227402</v>
      </c>
      <c r="O24" s="48">
        <f t="shared" si="3"/>
        <v>31.395842172252863</v>
      </c>
    </row>
    <row r="25" spans="1:15" s="33" customFormat="1" x14ac:dyDescent="0.3">
      <c r="A25" s="45">
        <v>4.4000000000000004</v>
      </c>
      <c r="B25" s="46" t="s">
        <v>22</v>
      </c>
      <c r="C25" s="45">
        <v>5</v>
      </c>
      <c r="D25" s="45">
        <v>5</v>
      </c>
      <c r="E25" s="47">
        <v>116025</v>
      </c>
      <c r="F25" s="47">
        <v>66025</v>
      </c>
      <c r="G25" s="48">
        <v>85000</v>
      </c>
      <c r="H25" s="47">
        <v>50000</v>
      </c>
      <c r="I25" s="48">
        <v>31025</v>
      </c>
      <c r="J25" s="47">
        <v>0</v>
      </c>
      <c r="K25" s="48">
        <v>0</v>
      </c>
      <c r="L25" s="47">
        <f t="shared" si="0"/>
        <v>116025</v>
      </c>
      <c r="M25" s="48">
        <f t="shared" si="1"/>
        <v>116025</v>
      </c>
      <c r="N25" s="48">
        <f t="shared" si="2"/>
        <v>100</v>
      </c>
      <c r="O25" s="48">
        <f t="shared" si="3"/>
        <v>100</v>
      </c>
    </row>
    <row r="26" spans="1:15" s="33" customFormat="1" x14ac:dyDescent="0.3">
      <c r="A26" s="45">
        <v>4.5</v>
      </c>
      <c r="B26" s="46" t="s">
        <v>23</v>
      </c>
      <c r="C26" s="45">
        <v>4</v>
      </c>
      <c r="D26" s="45">
        <v>4</v>
      </c>
      <c r="E26" s="47">
        <v>98700</v>
      </c>
      <c r="F26" s="47">
        <v>58700</v>
      </c>
      <c r="G26" s="48">
        <v>58700</v>
      </c>
      <c r="H26" s="47">
        <v>40000</v>
      </c>
      <c r="I26" s="48">
        <v>40000</v>
      </c>
      <c r="J26" s="47">
        <v>0</v>
      </c>
      <c r="K26" s="48">
        <v>0</v>
      </c>
      <c r="L26" s="47">
        <f t="shared" si="0"/>
        <v>98700</v>
      </c>
      <c r="M26" s="48">
        <f t="shared" si="1"/>
        <v>98700</v>
      </c>
      <c r="N26" s="48">
        <f t="shared" si="2"/>
        <v>100</v>
      </c>
      <c r="O26" s="48">
        <f t="shared" si="3"/>
        <v>100</v>
      </c>
    </row>
    <row r="27" spans="1:15" s="33" customFormat="1" x14ac:dyDescent="0.3">
      <c r="A27" s="45">
        <v>4.5999999999999996</v>
      </c>
      <c r="B27" s="46" t="s">
        <v>24</v>
      </c>
      <c r="C27" s="45">
        <v>6</v>
      </c>
      <c r="D27" s="45">
        <v>4</v>
      </c>
      <c r="E27" s="47">
        <v>1306100</v>
      </c>
      <c r="F27" s="47">
        <v>0</v>
      </c>
      <c r="G27" s="48">
        <v>0</v>
      </c>
      <c r="H27" s="47">
        <v>80000</v>
      </c>
      <c r="I27" s="48">
        <v>80000</v>
      </c>
      <c r="J27" s="47">
        <v>11100</v>
      </c>
      <c r="K27" s="48">
        <v>0</v>
      </c>
      <c r="L27" s="47">
        <f t="shared" si="0"/>
        <v>91100</v>
      </c>
      <c r="M27" s="48">
        <f t="shared" si="1"/>
        <v>80000</v>
      </c>
      <c r="N27" s="48">
        <f t="shared" si="2"/>
        <v>6.9749636321874284</v>
      </c>
      <c r="O27" s="48">
        <f t="shared" si="3"/>
        <v>6.1251052752469182</v>
      </c>
    </row>
    <row r="28" spans="1:15" s="33" customFormat="1" x14ac:dyDescent="0.3">
      <c r="A28" s="45">
        <v>4.7</v>
      </c>
      <c r="B28" s="46" t="s">
        <v>25</v>
      </c>
      <c r="C28" s="45">
        <v>6</v>
      </c>
      <c r="D28" s="45">
        <v>5</v>
      </c>
      <c r="E28" s="47">
        <v>1013400</v>
      </c>
      <c r="F28" s="47">
        <v>427000</v>
      </c>
      <c r="G28" s="48">
        <v>20000</v>
      </c>
      <c r="H28" s="47">
        <v>586400</v>
      </c>
      <c r="I28" s="48">
        <v>91400</v>
      </c>
      <c r="J28" s="47">
        <v>0</v>
      </c>
      <c r="K28" s="48">
        <v>0</v>
      </c>
      <c r="L28" s="47">
        <f t="shared" si="0"/>
        <v>1013400</v>
      </c>
      <c r="M28" s="48">
        <f t="shared" si="1"/>
        <v>111400</v>
      </c>
      <c r="N28" s="48">
        <f t="shared" si="2"/>
        <v>100</v>
      </c>
      <c r="O28" s="48">
        <f t="shared" si="3"/>
        <v>10.992697848825735</v>
      </c>
    </row>
    <row r="29" spans="1:15" s="33" customFormat="1" x14ac:dyDescent="0.3">
      <c r="A29" s="45">
        <v>4.8</v>
      </c>
      <c r="B29" s="46" t="s">
        <v>26</v>
      </c>
      <c r="C29" s="45">
        <v>6</v>
      </c>
      <c r="D29" s="45">
        <v>5</v>
      </c>
      <c r="E29" s="47">
        <v>1203045</v>
      </c>
      <c r="F29" s="47">
        <v>10000</v>
      </c>
      <c r="G29" s="48">
        <v>37325</v>
      </c>
      <c r="H29" s="47">
        <v>1193045</v>
      </c>
      <c r="I29" s="48">
        <v>152950</v>
      </c>
      <c r="J29" s="47">
        <v>0</v>
      </c>
      <c r="K29" s="48">
        <v>0</v>
      </c>
      <c r="L29" s="47">
        <f t="shared" si="0"/>
        <v>1203045</v>
      </c>
      <c r="M29" s="48">
        <f t="shared" si="1"/>
        <v>190275</v>
      </c>
      <c r="N29" s="48">
        <f t="shared" si="2"/>
        <v>100</v>
      </c>
      <c r="O29" s="48">
        <f t="shared" si="3"/>
        <v>15.816116604117052</v>
      </c>
    </row>
    <row r="30" spans="1:15" s="33" customFormat="1" x14ac:dyDescent="0.3">
      <c r="A30" s="45">
        <v>4.9000000000000004</v>
      </c>
      <c r="B30" s="46" t="s">
        <v>27</v>
      </c>
      <c r="C30" s="45">
        <v>4</v>
      </c>
      <c r="D30" s="45">
        <v>4</v>
      </c>
      <c r="E30" s="47">
        <v>100275</v>
      </c>
      <c r="F30" s="47">
        <v>0</v>
      </c>
      <c r="G30" s="48">
        <v>0</v>
      </c>
      <c r="H30" s="47">
        <v>100275</v>
      </c>
      <c r="I30" s="48">
        <v>99675</v>
      </c>
      <c r="J30" s="47">
        <v>0</v>
      </c>
      <c r="K30" s="48">
        <v>0</v>
      </c>
      <c r="L30" s="47">
        <f t="shared" si="0"/>
        <v>100275</v>
      </c>
      <c r="M30" s="48">
        <f t="shared" si="1"/>
        <v>99675</v>
      </c>
      <c r="N30" s="48">
        <f t="shared" si="2"/>
        <v>100</v>
      </c>
      <c r="O30" s="48">
        <f t="shared" si="3"/>
        <v>99.401645474943905</v>
      </c>
    </row>
    <row r="31" spans="1:15" s="33" customFormat="1" x14ac:dyDescent="0.3">
      <c r="A31" s="45">
        <v>4.0999999999999996</v>
      </c>
      <c r="B31" s="46" t="s">
        <v>28</v>
      </c>
      <c r="C31" s="45">
        <v>1</v>
      </c>
      <c r="D31" s="45">
        <v>1</v>
      </c>
      <c r="E31" s="47">
        <v>70000</v>
      </c>
      <c r="F31" s="47">
        <v>0</v>
      </c>
      <c r="G31" s="48">
        <v>0</v>
      </c>
      <c r="H31" s="47">
        <v>70000</v>
      </c>
      <c r="I31" s="48">
        <v>70000</v>
      </c>
      <c r="J31" s="47">
        <v>0</v>
      </c>
      <c r="K31" s="48">
        <v>0</v>
      </c>
      <c r="L31" s="47">
        <f t="shared" si="0"/>
        <v>70000</v>
      </c>
      <c r="M31" s="48">
        <f t="shared" si="1"/>
        <v>70000</v>
      </c>
      <c r="N31" s="48">
        <f t="shared" si="2"/>
        <v>100</v>
      </c>
      <c r="O31" s="48">
        <f t="shared" si="3"/>
        <v>100</v>
      </c>
    </row>
    <row r="32" spans="1:15" s="33" customFormat="1" x14ac:dyDescent="0.3">
      <c r="A32" s="45">
        <v>4.1100000000000003</v>
      </c>
      <c r="B32" s="46" t="s">
        <v>29</v>
      </c>
      <c r="C32" s="45">
        <v>9</v>
      </c>
      <c r="D32" s="45">
        <v>6</v>
      </c>
      <c r="E32" s="47">
        <v>103950</v>
      </c>
      <c r="F32" s="47">
        <v>20000</v>
      </c>
      <c r="G32" s="48">
        <v>35000</v>
      </c>
      <c r="H32" s="47">
        <v>25000</v>
      </c>
      <c r="I32" s="48">
        <v>37000</v>
      </c>
      <c r="J32" s="47">
        <v>48950</v>
      </c>
      <c r="K32" s="48">
        <v>0</v>
      </c>
      <c r="L32" s="47">
        <f t="shared" si="0"/>
        <v>93950</v>
      </c>
      <c r="M32" s="48">
        <f t="shared" si="1"/>
        <v>72000</v>
      </c>
      <c r="N32" s="48">
        <f t="shared" si="2"/>
        <v>90.379990379990375</v>
      </c>
      <c r="O32" s="48">
        <f t="shared" si="3"/>
        <v>69.264069264069263</v>
      </c>
    </row>
    <row r="33" spans="1:15" s="33" customFormat="1" x14ac:dyDescent="0.3">
      <c r="A33" s="45">
        <v>4.12</v>
      </c>
      <c r="B33" s="46" t="s">
        <v>30</v>
      </c>
      <c r="C33" s="45">
        <v>4</v>
      </c>
      <c r="D33" s="45">
        <v>3</v>
      </c>
      <c r="E33" s="47">
        <v>103950</v>
      </c>
      <c r="F33" s="47">
        <v>20950</v>
      </c>
      <c r="G33" s="48">
        <v>34750</v>
      </c>
      <c r="H33" s="47">
        <v>83000</v>
      </c>
      <c r="I33" s="48">
        <v>42200</v>
      </c>
      <c r="J33" s="47">
        <v>0</v>
      </c>
      <c r="K33" s="48">
        <v>0</v>
      </c>
      <c r="L33" s="47">
        <f t="shared" si="0"/>
        <v>103950</v>
      </c>
      <c r="M33" s="48">
        <f t="shared" si="1"/>
        <v>76950</v>
      </c>
      <c r="N33" s="48">
        <f t="shared" si="2"/>
        <v>100</v>
      </c>
      <c r="O33" s="48">
        <f t="shared" si="3"/>
        <v>74.025974025974023</v>
      </c>
    </row>
    <row r="34" spans="1:15" s="35" customFormat="1" x14ac:dyDescent="0.3">
      <c r="A34" s="49">
        <v>4.13</v>
      </c>
      <c r="B34" s="50" t="s">
        <v>31</v>
      </c>
      <c r="C34" s="49">
        <v>2</v>
      </c>
      <c r="D34" s="49">
        <v>1</v>
      </c>
      <c r="E34" s="51">
        <v>600000</v>
      </c>
      <c r="F34" s="51">
        <v>0</v>
      </c>
      <c r="G34" s="52">
        <v>34970</v>
      </c>
      <c r="H34" s="51">
        <v>0</v>
      </c>
      <c r="I34" s="52">
        <v>19455</v>
      </c>
      <c r="J34" s="51">
        <v>0</v>
      </c>
      <c r="K34" s="52">
        <v>0</v>
      </c>
      <c r="L34" s="51">
        <f t="shared" si="0"/>
        <v>0</v>
      </c>
      <c r="M34" s="52">
        <f t="shared" si="1"/>
        <v>54425</v>
      </c>
      <c r="N34" s="52">
        <f t="shared" si="2"/>
        <v>0</v>
      </c>
      <c r="O34" s="52">
        <f t="shared" si="3"/>
        <v>9.0708333333333329</v>
      </c>
    </row>
    <row r="35" spans="1:15" s="9" customFormat="1" x14ac:dyDescent="0.3">
      <c r="A35" s="36">
        <v>5</v>
      </c>
      <c r="B35" s="37" t="s">
        <v>32</v>
      </c>
      <c r="C35" s="36">
        <v>41</v>
      </c>
      <c r="D35" s="36">
        <v>25</v>
      </c>
      <c r="E35" s="39">
        <v>10530980</v>
      </c>
      <c r="F35" s="39">
        <v>1604983</v>
      </c>
      <c r="G35" s="38">
        <v>1518554.1</v>
      </c>
      <c r="H35" s="39">
        <v>5662920</v>
      </c>
      <c r="I35" s="38">
        <v>3124468.25</v>
      </c>
      <c r="J35" s="39">
        <v>3059391</v>
      </c>
      <c r="K35" s="38">
        <v>1327696.82</v>
      </c>
      <c r="L35" s="39">
        <f t="shared" si="0"/>
        <v>10327294</v>
      </c>
      <c r="M35" s="38">
        <f t="shared" si="1"/>
        <v>5970719.1699999999</v>
      </c>
      <c r="N35" s="38">
        <f t="shared" si="2"/>
        <v>98.065840026284349</v>
      </c>
      <c r="O35" s="38">
        <f t="shared" si="3"/>
        <v>56.696709802886339</v>
      </c>
    </row>
    <row r="36" spans="1:15" s="32" customFormat="1" x14ac:dyDescent="0.3">
      <c r="A36" s="41">
        <v>5.0999999999999996</v>
      </c>
      <c r="B36" s="42" t="s">
        <v>7</v>
      </c>
      <c r="C36" s="41">
        <v>8</v>
      </c>
      <c r="D36" s="41">
        <v>5</v>
      </c>
      <c r="E36" s="43">
        <v>1128084</v>
      </c>
      <c r="F36" s="43">
        <v>210500</v>
      </c>
      <c r="G36" s="44">
        <v>65972</v>
      </c>
      <c r="H36" s="43">
        <v>347900</v>
      </c>
      <c r="I36" s="44">
        <v>203560</v>
      </c>
      <c r="J36" s="43">
        <v>453684</v>
      </c>
      <c r="K36" s="44">
        <v>4000</v>
      </c>
      <c r="L36" s="43">
        <f t="shared" si="0"/>
        <v>1012084</v>
      </c>
      <c r="M36" s="44">
        <f t="shared" si="1"/>
        <v>273532</v>
      </c>
      <c r="N36" s="44">
        <f t="shared" si="2"/>
        <v>89.717077806262651</v>
      </c>
      <c r="O36" s="44">
        <f t="shared" si="3"/>
        <v>24.247485116356582</v>
      </c>
    </row>
    <row r="37" spans="1:15" s="33" customFormat="1" x14ac:dyDescent="0.3">
      <c r="A37" s="45">
        <v>5.2</v>
      </c>
      <c r="B37" s="46" t="s">
        <v>20</v>
      </c>
      <c r="C37" s="45">
        <v>4</v>
      </c>
      <c r="D37" s="45">
        <v>1</v>
      </c>
      <c r="E37" s="47">
        <v>293750</v>
      </c>
      <c r="F37" s="47">
        <v>0</v>
      </c>
      <c r="G37" s="48">
        <v>0</v>
      </c>
      <c r="H37" s="47">
        <v>174750</v>
      </c>
      <c r="I37" s="48">
        <v>4850</v>
      </c>
      <c r="J37" s="47">
        <v>119000</v>
      </c>
      <c r="K37" s="48">
        <v>1181.82</v>
      </c>
      <c r="L37" s="47">
        <f t="shared" si="0"/>
        <v>293750</v>
      </c>
      <c r="M37" s="48">
        <f t="shared" si="1"/>
        <v>6031.82</v>
      </c>
      <c r="N37" s="48">
        <f t="shared" si="2"/>
        <v>100</v>
      </c>
      <c r="O37" s="48">
        <f t="shared" si="3"/>
        <v>2.0533855319148935</v>
      </c>
    </row>
    <row r="38" spans="1:15" s="33" customFormat="1" x14ac:dyDescent="0.3">
      <c r="A38" s="45">
        <v>5.3</v>
      </c>
      <c r="B38" s="46" t="s">
        <v>33</v>
      </c>
      <c r="C38" s="45">
        <v>6</v>
      </c>
      <c r="D38" s="45">
        <v>3</v>
      </c>
      <c r="E38" s="47">
        <v>1128608</v>
      </c>
      <c r="F38" s="47">
        <v>126580</v>
      </c>
      <c r="G38" s="48">
        <v>105864</v>
      </c>
      <c r="H38" s="47">
        <v>974200</v>
      </c>
      <c r="I38" s="48">
        <v>738295</v>
      </c>
      <c r="J38" s="47">
        <v>25000</v>
      </c>
      <c r="K38" s="48">
        <v>37000</v>
      </c>
      <c r="L38" s="47">
        <f t="shared" si="0"/>
        <v>1125780</v>
      </c>
      <c r="M38" s="48">
        <f t="shared" si="1"/>
        <v>881159</v>
      </c>
      <c r="N38" s="48">
        <f t="shared" si="2"/>
        <v>99.749425841390462</v>
      </c>
      <c r="O38" s="48">
        <f t="shared" si="3"/>
        <v>78.074849726388607</v>
      </c>
    </row>
    <row r="39" spans="1:15" s="33" customFormat="1" x14ac:dyDescent="0.3">
      <c r="A39" s="45">
        <v>5.4</v>
      </c>
      <c r="B39" s="46" t="s">
        <v>34</v>
      </c>
      <c r="C39" s="45">
        <v>3</v>
      </c>
      <c r="D39" s="45">
        <v>1</v>
      </c>
      <c r="E39" s="47">
        <v>300459</v>
      </c>
      <c r="F39" s="47">
        <v>127400</v>
      </c>
      <c r="G39" s="48">
        <v>23752</v>
      </c>
      <c r="H39" s="47">
        <v>118059</v>
      </c>
      <c r="I39" s="48">
        <v>78829</v>
      </c>
      <c r="J39" s="47">
        <v>45000</v>
      </c>
      <c r="K39" s="48">
        <v>0</v>
      </c>
      <c r="L39" s="47">
        <f t="shared" si="0"/>
        <v>290459</v>
      </c>
      <c r="M39" s="48">
        <f t="shared" si="1"/>
        <v>102581</v>
      </c>
      <c r="N39" s="48">
        <f t="shared" si="2"/>
        <v>96.671758875587017</v>
      </c>
      <c r="O39" s="48">
        <f t="shared" si="3"/>
        <v>34.141430278340806</v>
      </c>
    </row>
    <row r="40" spans="1:15" s="33" customFormat="1" x14ac:dyDescent="0.3">
      <c r="A40" s="45">
        <v>5.5</v>
      </c>
      <c r="B40" s="46" t="s">
        <v>35</v>
      </c>
      <c r="C40" s="45">
        <v>1</v>
      </c>
      <c r="D40" s="45">
        <v>1</v>
      </c>
      <c r="E40" s="47">
        <v>38977</v>
      </c>
      <c r="F40" s="47">
        <v>0</v>
      </c>
      <c r="G40" s="48">
        <v>3840</v>
      </c>
      <c r="H40" s="47">
        <v>20500</v>
      </c>
      <c r="I40" s="48">
        <v>0</v>
      </c>
      <c r="J40" s="47">
        <v>12500</v>
      </c>
      <c r="K40" s="48">
        <v>0</v>
      </c>
      <c r="L40" s="47">
        <f t="shared" si="0"/>
        <v>33000</v>
      </c>
      <c r="M40" s="48">
        <f t="shared" si="1"/>
        <v>3840</v>
      </c>
      <c r="N40" s="48">
        <f t="shared" si="2"/>
        <v>84.665315442440416</v>
      </c>
      <c r="O40" s="48">
        <f t="shared" si="3"/>
        <v>9.8519639787567019</v>
      </c>
    </row>
    <row r="41" spans="1:15" s="33" customFormat="1" x14ac:dyDescent="0.3">
      <c r="A41" s="45">
        <v>5.6</v>
      </c>
      <c r="B41" s="46" t="s">
        <v>28</v>
      </c>
      <c r="C41" s="45">
        <v>1</v>
      </c>
      <c r="D41" s="45">
        <v>0</v>
      </c>
      <c r="E41" s="47">
        <v>20000</v>
      </c>
      <c r="F41" s="47">
        <v>0</v>
      </c>
      <c r="G41" s="48">
        <v>0</v>
      </c>
      <c r="H41" s="47">
        <v>0</v>
      </c>
      <c r="I41" s="48">
        <v>0</v>
      </c>
      <c r="J41" s="47">
        <v>20000</v>
      </c>
      <c r="K41" s="48">
        <v>0</v>
      </c>
      <c r="L41" s="47">
        <f t="shared" si="0"/>
        <v>20000</v>
      </c>
      <c r="M41" s="48">
        <f t="shared" si="1"/>
        <v>0</v>
      </c>
      <c r="N41" s="48">
        <f t="shared" si="2"/>
        <v>100</v>
      </c>
      <c r="O41" s="48">
        <f t="shared" si="3"/>
        <v>0</v>
      </c>
    </row>
    <row r="42" spans="1:15" s="33" customFormat="1" x14ac:dyDescent="0.3">
      <c r="A42" s="45">
        <v>5.7</v>
      </c>
      <c r="B42" s="46" t="s">
        <v>36</v>
      </c>
      <c r="C42" s="45">
        <v>3</v>
      </c>
      <c r="D42" s="45">
        <v>3</v>
      </c>
      <c r="E42" s="47">
        <v>2113197</v>
      </c>
      <c r="F42" s="47">
        <v>35880</v>
      </c>
      <c r="G42" s="48">
        <v>350826</v>
      </c>
      <c r="H42" s="47">
        <v>1424460</v>
      </c>
      <c r="I42" s="48">
        <v>2086.5</v>
      </c>
      <c r="J42" s="47">
        <v>652857</v>
      </c>
      <c r="K42" s="48">
        <v>1280000</v>
      </c>
      <c r="L42" s="47">
        <f t="shared" si="0"/>
        <v>2113197</v>
      </c>
      <c r="M42" s="48">
        <f t="shared" si="1"/>
        <v>1632912.5</v>
      </c>
      <c r="N42" s="48">
        <f t="shared" si="2"/>
        <v>100</v>
      </c>
      <c r="O42" s="48">
        <f t="shared" si="3"/>
        <v>77.272137902902571</v>
      </c>
    </row>
    <row r="43" spans="1:15" s="33" customFormat="1" x14ac:dyDescent="0.3">
      <c r="A43" s="45">
        <v>5.8</v>
      </c>
      <c r="B43" s="46" t="s">
        <v>37</v>
      </c>
      <c r="C43" s="45">
        <v>3</v>
      </c>
      <c r="D43" s="45">
        <v>1</v>
      </c>
      <c r="E43" s="47">
        <v>180451</v>
      </c>
      <c r="F43" s="47">
        <v>70000</v>
      </c>
      <c r="G43" s="48">
        <v>0</v>
      </c>
      <c r="H43" s="47">
        <v>110451</v>
      </c>
      <c r="I43" s="48">
        <v>6900</v>
      </c>
      <c r="J43" s="47">
        <v>0</v>
      </c>
      <c r="K43" s="48">
        <v>0</v>
      </c>
      <c r="L43" s="47">
        <f t="shared" si="0"/>
        <v>180451</v>
      </c>
      <c r="M43" s="48">
        <f t="shared" si="1"/>
        <v>6900</v>
      </c>
      <c r="N43" s="48">
        <f t="shared" si="2"/>
        <v>100</v>
      </c>
      <c r="O43" s="48">
        <f t="shared" si="3"/>
        <v>3.8237527084915017</v>
      </c>
    </row>
    <row r="44" spans="1:15" s="33" customFormat="1" x14ac:dyDescent="0.3">
      <c r="A44" s="45">
        <v>5.9</v>
      </c>
      <c r="B44" s="46" t="s">
        <v>38</v>
      </c>
      <c r="C44" s="45">
        <v>5</v>
      </c>
      <c r="D44" s="45">
        <v>5</v>
      </c>
      <c r="E44" s="47">
        <v>3949143</v>
      </c>
      <c r="F44" s="47">
        <v>311983</v>
      </c>
      <c r="G44" s="48">
        <v>295809.40000000002</v>
      </c>
      <c r="H44" s="47">
        <v>2178000</v>
      </c>
      <c r="I44" s="48">
        <v>1917400</v>
      </c>
      <c r="J44" s="47">
        <v>1454160</v>
      </c>
      <c r="K44" s="48">
        <v>0</v>
      </c>
      <c r="L44" s="47">
        <f t="shared" si="0"/>
        <v>3944143</v>
      </c>
      <c r="M44" s="48">
        <f t="shared" si="1"/>
        <v>2213209.4</v>
      </c>
      <c r="N44" s="48">
        <f t="shared" si="2"/>
        <v>99.873390252011646</v>
      </c>
      <c r="O44" s="48">
        <f t="shared" si="3"/>
        <v>56.04277687589434</v>
      </c>
    </row>
    <row r="45" spans="1:15" s="33" customFormat="1" x14ac:dyDescent="0.3">
      <c r="A45" s="45">
        <v>5.0999999999999996</v>
      </c>
      <c r="B45" s="46" t="s">
        <v>39</v>
      </c>
      <c r="C45" s="45">
        <v>4</v>
      </c>
      <c r="D45" s="45">
        <v>3</v>
      </c>
      <c r="E45" s="47">
        <v>436207</v>
      </c>
      <c r="F45" s="47">
        <v>72640</v>
      </c>
      <c r="G45" s="48">
        <v>113990.7</v>
      </c>
      <c r="H45" s="47">
        <v>174100</v>
      </c>
      <c r="I45" s="48">
        <v>125313.75</v>
      </c>
      <c r="J45" s="47">
        <v>182030</v>
      </c>
      <c r="K45" s="48">
        <v>5515</v>
      </c>
      <c r="L45" s="47">
        <f t="shared" si="0"/>
        <v>428770</v>
      </c>
      <c r="M45" s="48">
        <f t="shared" si="1"/>
        <v>244819.45</v>
      </c>
      <c r="N45" s="48">
        <f t="shared" si="2"/>
        <v>98.295075503144147</v>
      </c>
      <c r="O45" s="48">
        <f t="shared" si="3"/>
        <v>56.124603685864741</v>
      </c>
    </row>
    <row r="46" spans="1:15" s="35" customFormat="1" x14ac:dyDescent="0.3">
      <c r="A46" s="49">
        <v>5.1100000000000003</v>
      </c>
      <c r="B46" s="50" t="s">
        <v>40</v>
      </c>
      <c r="C46" s="49">
        <v>3</v>
      </c>
      <c r="D46" s="49">
        <v>2</v>
      </c>
      <c r="E46" s="51">
        <v>942104</v>
      </c>
      <c r="F46" s="51">
        <v>650000</v>
      </c>
      <c r="G46" s="52">
        <v>558500</v>
      </c>
      <c r="H46" s="51">
        <v>140500</v>
      </c>
      <c r="I46" s="52">
        <v>47234</v>
      </c>
      <c r="J46" s="51">
        <v>95160</v>
      </c>
      <c r="K46" s="52">
        <v>0</v>
      </c>
      <c r="L46" s="51">
        <f t="shared" si="0"/>
        <v>885660</v>
      </c>
      <c r="M46" s="52">
        <f t="shared" si="1"/>
        <v>605734</v>
      </c>
      <c r="N46" s="52">
        <f t="shared" si="2"/>
        <v>94.008729397179081</v>
      </c>
      <c r="O46" s="52">
        <f t="shared" si="3"/>
        <v>64.29587391625553</v>
      </c>
    </row>
    <row r="47" spans="1:15" s="9" customFormat="1" x14ac:dyDescent="0.3">
      <c r="A47" s="36">
        <v>6</v>
      </c>
      <c r="B47" s="37" t="s">
        <v>41</v>
      </c>
      <c r="C47" s="36">
        <v>31</v>
      </c>
      <c r="D47" s="36">
        <v>17</v>
      </c>
      <c r="E47" s="39">
        <v>6505880</v>
      </c>
      <c r="F47" s="39">
        <v>1604932</v>
      </c>
      <c r="G47" s="38">
        <v>681152</v>
      </c>
      <c r="H47" s="39">
        <v>2008314</v>
      </c>
      <c r="I47" s="38">
        <v>788478</v>
      </c>
      <c r="J47" s="39">
        <v>1888854</v>
      </c>
      <c r="K47" s="38">
        <v>21020</v>
      </c>
      <c r="L47" s="39">
        <f t="shared" si="0"/>
        <v>5502100</v>
      </c>
      <c r="M47" s="38">
        <f t="shared" si="1"/>
        <v>1490650</v>
      </c>
      <c r="N47" s="38">
        <f t="shared" si="2"/>
        <v>84.571187910013705</v>
      </c>
      <c r="O47" s="38">
        <f t="shared" si="3"/>
        <v>22.912350058716115</v>
      </c>
    </row>
    <row r="48" spans="1:15" s="32" customFormat="1" x14ac:dyDescent="0.3">
      <c r="A48" s="41">
        <v>6.1</v>
      </c>
      <c r="B48" s="42" t="s">
        <v>7</v>
      </c>
      <c r="C48" s="41">
        <v>9</v>
      </c>
      <c r="D48" s="41">
        <v>5</v>
      </c>
      <c r="E48" s="43">
        <v>2068430</v>
      </c>
      <c r="F48" s="43">
        <v>922410</v>
      </c>
      <c r="G48" s="44">
        <v>163640</v>
      </c>
      <c r="H48" s="43">
        <v>482340</v>
      </c>
      <c r="I48" s="44">
        <v>293461</v>
      </c>
      <c r="J48" s="43">
        <v>322340</v>
      </c>
      <c r="K48" s="44">
        <v>0</v>
      </c>
      <c r="L48" s="43">
        <f t="shared" si="0"/>
        <v>1727090</v>
      </c>
      <c r="M48" s="44">
        <f t="shared" si="1"/>
        <v>457101</v>
      </c>
      <c r="N48" s="44">
        <f t="shared" si="2"/>
        <v>83.497628636211999</v>
      </c>
      <c r="O48" s="44">
        <f t="shared" si="3"/>
        <v>22.098934940993892</v>
      </c>
    </row>
    <row r="49" spans="1:15" s="33" customFormat="1" x14ac:dyDescent="0.3">
      <c r="A49" s="45">
        <v>6.2</v>
      </c>
      <c r="B49" s="46" t="s">
        <v>20</v>
      </c>
      <c r="C49" s="45">
        <v>4</v>
      </c>
      <c r="D49" s="45">
        <v>3</v>
      </c>
      <c r="E49" s="47">
        <v>420000</v>
      </c>
      <c r="F49" s="47">
        <v>60000</v>
      </c>
      <c r="G49" s="48">
        <v>11320</v>
      </c>
      <c r="H49" s="47">
        <v>265000</v>
      </c>
      <c r="I49" s="48">
        <v>154018</v>
      </c>
      <c r="J49" s="47">
        <v>15000</v>
      </c>
      <c r="K49" s="48">
        <v>0</v>
      </c>
      <c r="L49" s="47">
        <f t="shared" si="0"/>
        <v>340000</v>
      </c>
      <c r="M49" s="48">
        <f t="shared" si="1"/>
        <v>165338</v>
      </c>
      <c r="N49" s="48">
        <f t="shared" si="2"/>
        <v>80.952380952380949</v>
      </c>
      <c r="O49" s="48">
        <f t="shared" si="3"/>
        <v>39.366190476190475</v>
      </c>
    </row>
    <row r="50" spans="1:15" s="33" customFormat="1" x14ac:dyDescent="0.3">
      <c r="A50" s="45">
        <v>6.3</v>
      </c>
      <c r="B50" s="46" t="s">
        <v>42</v>
      </c>
      <c r="C50" s="45">
        <v>2</v>
      </c>
      <c r="D50" s="45">
        <v>0</v>
      </c>
      <c r="E50" s="47">
        <v>220000</v>
      </c>
      <c r="F50" s="47">
        <v>0</v>
      </c>
      <c r="G50" s="48">
        <v>0</v>
      </c>
      <c r="H50" s="47">
        <v>0</v>
      </c>
      <c r="I50" s="48">
        <v>0</v>
      </c>
      <c r="J50" s="47">
        <v>200000</v>
      </c>
      <c r="K50" s="48">
        <v>0</v>
      </c>
      <c r="L50" s="47">
        <f t="shared" si="0"/>
        <v>200000</v>
      </c>
      <c r="M50" s="48">
        <f t="shared" si="1"/>
        <v>0</v>
      </c>
      <c r="N50" s="48">
        <f t="shared" si="2"/>
        <v>90.909090909090907</v>
      </c>
      <c r="O50" s="48">
        <f t="shared" si="3"/>
        <v>0</v>
      </c>
    </row>
    <row r="51" spans="1:15" s="33" customFormat="1" x14ac:dyDescent="0.3">
      <c r="A51" s="45">
        <v>6.4</v>
      </c>
      <c r="B51" s="46" t="s">
        <v>43</v>
      </c>
      <c r="C51" s="45">
        <v>7</v>
      </c>
      <c r="D51" s="45">
        <v>5</v>
      </c>
      <c r="E51" s="47">
        <v>2681925</v>
      </c>
      <c r="F51" s="47">
        <v>441760</v>
      </c>
      <c r="G51" s="48">
        <v>290258</v>
      </c>
      <c r="H51" s="47">
        <v>1004980</v>
      </c>
      <c r="I51" s="48">
        <v>178583</v>
      </c>
      <c r="J51" s="47">
        <v>919920</v>
      </c>
      <c r="K51" s="48">
        <v>0</v>
      </c>
      <c r="L51" s="47">
        <f t="shared" si="0"/>
        <v>2366660</v>
      </c>
      <c r="M51" s="48">
        <f t="shared" si="1"/>
        <v>468841</v>
      </c>
      <c r="N51" s="48">
        <f t="shared" si="2"/>
        <v>88.24482414683483</v>
      </c>
      <c r="O51" s="48">
        <f t="shared" si="3"/>
        <v>17.481510482209607</v>
      </c>
    </row>
    <row r="52" spans="1:15" s="33" customFormat="1" x14ac:dyDescent="0.3">
      <c r="A52" s="45">
        <v>6.5</v>
      </c>
      <c r="B52" s="46" t="s">
        <v>44</v>
      </c>
      <c r="C52" s="45">
        <v>2</v>
      </c>
      <c r="D52" s="45">
        <v>1</v>
      </c>
      <c r="E52" s="47">
        <v>586625</v>
      </c>
      <c r="F52" s="47">
        <v>134156</v>
      </c>
      <c r="G52" s="48">
        <v>175782</v>
      </c>
      <c r="H52" s="47">
        <v>134176</v>
      </c>
      <c r="I52" s="48">
        <v>90358</v>
      </c>
      <c r="J52" s="47">
        <v>184176</v>
      </c>
      <c r="K52" s="48">
        <v>0</v>
      </c>
      <c r="L52" s="47">
        <f t="shared" si="0"/>
        <v>452508</v>
      </c>
      <c r="M52" s="48">
        <f t="shared" si="1"/>
        <v>266140</v>
      </c>
      <c r="N52" s="48">
        <f t="shared" si="2"/>
        <v>77.137523971873009</v>
      </c>
      <c r="O52" s="48">
        <f t="shared" si="3"/>
        <v>45.367994886000425</v>
      </c>
    </row>
    <row r="53" spans="1:15" s="33" customFormat="1" x14ac:dyDescent="0.3">
      <c r="A53" s="45">
        <v>6.6</v>
      </c>
      <c r="B53" s="46" t="s">
        <v>45</v>
      </c>
      <c r="C53" s="45">
        <v>6</v>
      </c>
      <c r="D53" s="45">
        <v>2</v>
      </c>
      <c r="E53" s="47">
        <v>490050</v>
      </c>
      <c r="F53" s="47">
        <v>37606</v>
      </c>
      <c r="G53" s="48">
        <v>40152</v>
      </c>
      <c r="H53" s="47">
        <v>112818</v>
      </c>
      <c r="I53" s="48">
        <v>62013</v>
      </c>
      <c r="J53" s="47">
        <v>226568</v>
      </c>
      <c r="K53" s="48">
        <v>21020</v>
      </c>
      <c r="L53" s="47">
        <f t="shared" si="0"/>
        <v>376992</v>
      </c>
      <c r="M53" s="48">
        <f t="shared" si="1"/>
        <v>123185</v>
      </c>
      <c r="N53" s="48">
        <f t="shared" si="2"/>
        <v>76.929292929292927</v>
      </c>
      <c r="O53" s="48">
        <f t="shared" si="3"/>
        <v>25.137230894806653</v>
      </c>
    </row>
    <row r="54" spans="1:15" s="35" customFormat="1" x14ac:dyDescent="0.3">
      <c r="A54" s="49">
        <v>6.7</v>
      </c>
      <c r="B54" s="50" t="s">
        <v>46</v>
      </c>
      <c r="C54" s="49">
        <v>1</v>
      </c>
      <c r="D54" s="49">
        <v>1</v>
      </c>
      <c r="E54" s="51">
        <v>38850</v>
      </c>
      <c r="F54" s="51">
        <v>9000</v>
      </c>
      <c r="G54" s="52">
        <v>0</v>
      </c>
      <c r="H54" s="51">
        <v>9000</v>
      </c>
      <c r="I54" s="52">
        <v>10045</v>
      </c>
      <c r="J54" s="51">
        <v>20850</v>
      </c>
      <c r="K54" s="52">
        <v>0</v>
      </c>
      <c r="L54" s="51">
        <f t="shared" si="0"/>
        <v>38850</v>
      </c>
      <c r="M54" s="52">
        <f t="shared" si="1"/>
        <v>10045</v>
      </c>
      <c r="N54" s="52">
        <f t="shared" si="2"/>
        <v>100</v>
      </c>
      <c r="O54" s="52">
        <f t="shared" si="3"/>
        <v>25.855855855855857</v>
      </c>
    </row>
    <row r="55" spans="1:15" s="9" customFormat="1" x14ac:dyDescent="0.3">
      <c r="A55" s="36">
        <v>7</v>
      </c>
      <c r="B55" s="37" t="s">
        <v>47</v>
      </c>
      <c r="C55" s="36">
        <v>2</v>
      </c>
      <c r="D55" s="36">
        <v>2</v>
      </c>
      <c r="E55" s="39">
        <v>70000</v>
      </c>
      <c r="F55" s="39">
        <v>0</v>
      </c>
      <c r="G55" s="38">
        <v>16988</v>
      </c>
      <c r="H55" s="39">
        <v>35000</v>
      </c>
      <c r="I55" s="38">
        <v>39459</v>
      </c>
      <c r="J55" s="39">
        <v>35000</v>
      </c>
      <c r="K55" s="38">
        <v>0</v>
      </c>
      <c r="L55" s="39">
        <f t="shared" si="0"/>
        <v>70000</v>
      </c>
      <c r="M55" s="38">
        <f t="shared" si="1"/>
        <v>56447</v>
      </c>
      <c r="N55" s="38">
        <f t="shared" si="2"/>
        <v>100</v>
      </c>
      <c r="O55" s="38">
        <f t="shared" si="3"/>
        <v>80.638571428571424</v>
      </c>
    </row>
    <row r="56" spans="1:15" x14ac:dyDescent="0.3">
      <c r="A56" s="26">
        <v>7.1</v>
      </c>
      <c r="B56" s="27" t="s">
        <v>7</v>
      </c>
      <c r="C56" s="26">
        <v>2</v>
      </c>
      <c r="D56" s="26">
        <v>2</v>
      </c>
      <c r="E56" s="30">
        <v>70000</v>
      </c>
      <c r="F56" s="30">
        <v>0</v>
      </c>
      <c r="G56" s="28">
        <v>16988</v>
      </c>
      <c r="H56" s="30">
        <v>35000</v>
      </c>
      <c r="I56" s="28">
        <v>39459</v>
      </c>
      <c r="J56" s="30">
        <v>35000</v>
      </c>
      <c r="K56" s="28">
        <v>0</v>
      </c>
      <c r="L56" s="30">
        <f t="shared" si="0"/>
        <v>70000</v>
      </c>
      <c r="M56" s="28">
        <f t="shared" si="1"/>
        <v>56447</v>
      </c>
      <c r="N56" s="28">
        <f t="shared" si="2"/>
        <v>100</v>
      </c>
      <c r="O56" s="28">
        <f t="shared" si="3"/>
        <v>80.638571428571424</v>
      </c>
    </row>
    <row r="57" spans="1:15" s="9" customFormat="1" x14ac:dyDescent="0.3">
      <c r="A57" s="36">
        <v>8</v>
      </c>
      <c r="B57" s="37" t="s">
        <v>48</v>
      </c>
      <c r="C57" s="36">
        <v>76</v>
      </c>
      <c r="D57" s="36">
        <v>41</v>
      </c>
      <c r="E57" s="39">
        <v>5662180</v>
      </c>
      <c r="F57" s="39">
        <v>2678227</v>
      </c>
      <c r="G57" s="38">
        <v>465985.08</v>
      </c>
      <c r="H57" s="39">
        <v>2243485</v>
      </c>
      <c r="I57" s="38">
        <v>2738795.78</v>
      </c>
      <c r="J57" s="39">
        <v>572904</v>
      </c>
      <c r="K57" s="38">
        <v>161480</v>
      </c>
      <c r="L57" s="39">
        <f t="shared" si="0"/>
        <v>5494616</v>
      </c>
      <c r="M57" s="38">
        <f t="shared" si="1"/>
        <v>3366260.86</v>
      </c>
      <c r="N57" s="38">
        <f t="shared" si="2"/>
        <v>97.040645122549975</v>
      </c>
      <c r="O57" s="38">
        <f t="shared" si="3"/>
        <v>59.451675149853941</v>
      </c>
    </row>
    <row r="58" spans="1:15" s="32" customFormat="1" x14ac:dyDescent="0.3">
      <c r="A58" s="41">
        <v>8.1</v>
      </c>
      <c r="B58" s="42" t="s">
        <v>7</v>
      </c>
      <c r="C58" s="41">
        <v>4</v>
      </c>
      <c r="D58" s="41">
        <v>1</v>
      </c>
      <c r="E58" s="43">
        <v>509440</v>
      </c>
      <c r="F58" s="43">
        <v>91080</v>
      </c>
      <c r="G58" s="44">
        <v>130234.08</v>
      </c>
      <c r="H58" s="43">
        <v>189830</v>
      </c>
      <c r="I58" s="44">
        <v>73477.78</v>
      </c>
      <c r="J58" s="43">
        <v>221330</v>
      </c>
      <c r="K58" s="44">
        <v>0</v>
      </c>
      <c r="L58" s="43">
        <f t="shared" si="0"/>
        <v>502240</v>
      </c>
      <c r="M58" s="44">
        <f t="shared" si="1"/>
        <v>203711.86</v>
      </c>
      <c r="N58" s="44">
        <f t="shared" si="2"/>
        <v>98.586683417085425</v>
      </c>
      <c r="O58" s="44">
        <f t="shared" si="3"/>
        <v>39.987409704773867</v>
      </c>
    </row>
    <row r="59" spans="1:15" s="33" customFormat="1" x14ac:dyDescent="0.3">
      <c r="A59" s="45">
        <v>8.1999999999999993</v>
      </c>
      <c r="B59" s="46" t="s">
        <v>20</v>
      </c>
      <c r="C59" s="45">
        <v>4</v>
      </c>
      <c r="D59" s="45">
        <v>1</v>
      </c>
      <c r="E59" s="47">
        <v>170000</v>
      </c>
      <c r="F59" s="47">
        <v>45235</v>
      </c>
      <c r="G59" s="48">
        <v>0</v>
      </c>
      <c r="H59" s="47">
        <v>55405</v>
      </c>
      <c r="I59" s="48">
        <v>500</v>
      </c>
      <c r="J59" s="47">
        <v>38600</v>
      </c>
      <c r="K59" s="48">
        <v>27460</v>
      </c>
      <c r="L59" s="47">
        <f t="shared" si="0"/>
        <v>139240</v>
      </c>
      <c r="M59" s="48">
        <f t="shared" si="1"/>
        <v>27960</v>
      </c>
      <c r="N59" s="48">
        <f t="shared" si="2"/>
        <v>81.905882352941177</v>
      </c>
      <c r="O59" s="48">
        <f t="shared" si="3"/>
        <v>16.44705882352941</v>
      </c>
    </row>
    <row r="60" spans="1:15" s="33" customFormat="1" x14ac:dyDescent="0.3">
      <c r="A60" s="45">
        <v>8.3000000000000007</v>
      </c>
      <c r="B60" s="46" t="s">
        <v>26</v>
      </c>
      <c r="C60" s="45">
        <v>4</v>
      </c>
      <c r="D60" s="45">
        <v>3</v>
      </c>
      <c r="E60" s="47">
        <v>197440</v>
      </c>
      <c r="F60" s="47">
        <v>0</v>
      </c>
      <c r="G60" s="48">
        <v>0</v>
      </c>
      <c r="H60" s="47">
        <v>197440</v>
      </c>
      <c r="I60" s="48">
        <v>79280</v>
      </c>
      <c r="J60" s="47">
        <v>0</v>
      </c>
      <c r="K60" s="48">
        <v>59395</v>
      </c>
      <c r="L60" s="47">
        <f t="shared" si="0"/>
        <v>197440</v>
      </c>
      <c r="M60" s="48">
        <f t="shared" si="1"/>
        <v>138675</v>
      </c>
      <c r="N60" s="48">
        <f t="shared" si="2"/>
        <v>100</v>
      </c>
      <c r="O60" s="48">
        <f t="shared" si="3"/>
        <v>70.236527552674232</v>
      </c>
    </row>
    <row r="61" spans="1:15" s="33" customFormat="1" x14ac:dyDescent="0.3">
      <c r="A61" s="45">
        <v>8.4</v>
      </c>
      <c r="B61" s="46" t="s">
        <v>49</v>
      </c>
      <c r="C61" s="45">
        <v>8</v>
      </c>
      <c r="D61" s="45">
        <v>3</v>
      </c>
      <c r="E61" s="47">
        <v>240896</v>
      </c>
      <c r="F61" s="47">
        <v>20072</v>
      </c>
      <c r="G61" s="48">
        <v>20072</v>
      </c>
      <c r="H61" s="47">
        <v>105000</v>
      </c>
      <c r="I61" s="48">
        <v>24020</v>
      </c>
      <c r="J61" s="47">
        <v>64000</v>
      </c>
      <c r="K61" s="48">
        <v>0</v>
      </c>
      <c r="L61" s="47">
        <f t="shared" si="0"/>
        <v>189072</v>
      </c>
      <c r="M61" s="48">
        <f t="shared" si="1"/>
        <v>44092</v>
      </c>
      <c r="N61" s="48">
        <f t="shared" si="2"/>
        <v>78.486981934112649</v>
      </c>
      <c r="O61" s="48">
        <f t="shared" si="3"/>
        <v>18.303334218916046</v>
      </c>
    </row>
    <row r="62" spans="1:15" s="33" customFormat="1" x14ac:dyDescent="0.3">
      <c r="A62" s="45">
        <v>8.5</v>
      </c>
      <c r="B62" s="46" t="s">
        <v>50</v>
      </c>
      <c r="C62" s="45">
        <v>8</v>
      </c>
      <c r="D62" s="45">
        <v>4</v>
      </c>
      <c r="E62" s="47">
        <v>246720</v>
      </c>
      <c r="F62" s="47">
        <v>30000</v>
      </c>
      <c r="G62" s="48">
        <v>20000</v>
      </c>
      <c r="H62" s="47">
        <v>126720</v>
      </c>
      <c r="I62" s="48">
        <v>156720</v>
      </c>
      <c r="J62" s="47">
        <v>50000</v>
      </c>
      <c r="K62" s="48">
        <v>0</v>
      </c>
      <c r="L62" s="47">
        <f t="shared" si="0"/>
        <v>206720</v>
      </c>
      <c r="M62" s="48">
        <f t="shared" si="1"/>
        <v>176720</v>
      </c>
      <c r="N62" s="48">
        <f t="shared" si="2"/>
        <v>83.787289234760053</v>
      </c>
      <c r="O62" s="48">
        <f t="shared" si="3"/>
        <v>71.627756160830089</v>
      </c>
    </row>
    <row r="63" spans="1:15" s="33" customFormat="1" x14ac:dyDescent="0.3">
      <c r="A63" s="45">
        <v>8.6</v>
      </c>
      <c r="B63" s="46" t="s">
        <v>51</v>
      </c>
      <c r="C63" s="45">
        <v>3</v>
      </c>
      <c r="D63" s="45">
        <v>1</v>
      </c>
      <c r="E63" s="47">
        <v>161600</v>
      </c>
      <c r="F63" s="47">
        <v>19800</v>
      </c>
      <c r="G63" s="48">
        <v>61600</v>
      </c>
      <c r="H63" s="47">
        <v>117200</v>
      </c>
      <c r="I63" s="48">
        <v>0</v>
      </c>
      <c r="J63" s="47">
        <v>20600</v>
      </c>
      <c r="K63" s="48">
        <v>0</v>
      </c>
      <c r="L63" s="47">
        <f t="shared" si="0"/>
        <v>157600</v>
      </c>
      <c r="M63" s="48">
        <f t="shared" si="1"/>
        <v>61600</v>
      </c>
      <c r="N63" s="48">
        <f t="shared" si="2"/>
        <v>97.524752475247524</v>
      </c>
      <c r="O63" s="48">
        <f t="shared" si="3"/>
        <v>38.118811881188115</v>
      </c>
    </row>
    <row r="64" spans="1:15" s="33" customFormat="1" x14ac:dyDescent="0.3">
      <c r="A64" s="45">
        <v>8.6999999999999993</v>
      </c>
      <c r="B64" s="46" t="s">
        <v>52</v>
      </c>
      <c r="C64" s="45">
        <v>5</v>
      </c>
      <c r="D64" s="45">
        <v>2</v>
      </c>
      <c r="E64" s="47">
        <v>2181400</v>
      </c>
      <c r="F64" s="47">
        <v>2066900</v>
      </c>
      <c r="G64" s="48">
        <v>3750</v>
      </c>
      <c r="H64" s="47">
        <v>100000</v>
      </c>
      <c r="I64" s="48">
        <v>2109240</v>
      </c>
      <c r="J64" s="47">
        <v>14500</v>
      </c>
      <c r="K64" s="48">
        <v>0</v>
      </c>
      <c r="L64" s="47">
        <f t="shared" si="0"/>
        <v>2181400</v>
      </c>
      <c r="M64" s="48">
        <f t="shared" si="1"/>
        <v>2112990</v>
      </c>
      <c r="N64" s="48">
        <f t="shared" si="2"/>
        <v>100</v>
      </c>
      <c r="O64" s="48">
        <f t="shared" si="3"/>
        <v>96.86394058861282</v>
      </c>
    </row>
    <row r="65" spans="1:15" s="33" customFormat="1" x14ac:dyDescent="0.3">
      <c r="A65" s="45">
        <v>8.8000000000000007</v>
      </c>
      <c r="B65" s="46" t="s">
        <v>53</v>
      </c>
      <c r="C65" s="45">
        <v>6</v>
      </c>
      <c r="D65" s="45">
        <v>4</v>
      </c>
      <c r="E65" s="47">
        <v>243920</v>
      </c>
      <c r="F65" s="47">
        <v>18400</v>
      </c>
      <c r="G65" s="48">
        <v>0</v>
      </c>
      <c r="H65" s="47">
        <v>225520</v>
      </c>
      <c r="I65" s="48">
        <v>112320</v>
      </c>
      <c r="J65" s="47">
        <v>0</v>
      </c>
      <c r="K65" s="48">
        <v>0</v>
      </c>
      <c r="L65" s="47">
        <f t="shared" si="0"/>
        <v>243920</v>
      </c>
      <c r="M65" s="48">
        <f t="shared" si="1"/>
        <v>112320</v>
      </c>
      <c r="N65" s="48">
        <f t="shared" si="2"/>
        <v>100</v>
      </c>
      <c r="O65" s="48">
        <f t="shared" si="3"/>
        <v>46.047884552312233</v>
      </c>
    </row>
    <row r="66" spans="1:15" s="33" customFormat="1" x14ac:dyDescent="0.3">
      <c r="A66" s="49">
        <v>8.9</v>
      </c>
      <c r="B66" s="50" t="s">
        <v>54</v>
      </c>
      <c r="C66" s="49">
        <v>5</v>
      </c>
      <c r="D66" s="49">
        <v>4</v>
      </c>
      <c r="E66" s="51">
        <v>156784</v>
      </c>
      <c r="F66" s="51">
        <v>95050</v>
      </c>
      <c r="G66" s="52">
        <v>13250</v>
      </c>
      <c r="H66" s="51">
        <v>12960</v>
      </c>
      <c r="I66" s="52">
        <v>9745</v>
      </c>
      <c r="J66" s="51">
        <v>48774</v>
      </c>
      <c r="K66" s="52">
        <v>3125</v>
      </c>
      <c r="L66" s="51">
        <f t="shared" si="0"/>
        <v>156784</v>
      </c>
      <c r="M66" s="52">
        <f t="shared" si="1"/>
        <v>26120</v>
      </c>
      <c r="N66" s="52">
        <f t="shared" si="2"/>
        <v>100</v>
      </c>
      <c r="O66" s="52">
        <f t="shared" si="3"/>
        <v>16.659863251352178</v>
      </c>
    </row>
    <row r="67" spans="1:15" s="33" customFormat="1" x14ac:dyDescent="0.3">
      <c r="A67" s="61">
        <v>8.1</v>
      </c>
      <c r="B67" s="62" t="s">
        <v>55</v>
      </c>
      <c r="C67" s="61">
        <v>5</v>
      </c>
      <c r="D67" s="61">
        <v>3</v>
      </c>
      <c r="E67" s="63">
        <v>205280</v>
      </c>
      <c r="F67" s="63">
        <v>22500</v>
      </c>
      <c r="G67" s="64">
        <v>12000</v>
      </c>
      <c r="H67" s="63">
        <v>114500</v>
      </c>
      <c r="I67" s="64">
        <v>44543</v>
      </c>
      <c r="J67" s="63">
        <v>34500</v>
      </c>
      <c r="K67" s="64">
        <v>0</v>
      </c>
      <c r="L67" s="63">
        <f t="shared" si="0"/>
        <v>171500</v>
      </c>
      <c r="M67" s="64">
        <f t="shared" si="1"/>
        <v>56543</v>
      </c>
      <c r="N67" s="64">
        <f t="shared" si="2"/>
        <v>83.544427123928287</v>
      </c>
      <c r="O67" s="64">
        <f t="shared" si="3"/>
        <v>27.544329696024942</v>
      </c>
    </row>
    <row r="68" spans="1:15" s="33" customFormat="1" x14ac:dyDescent="0.3">
      <c r="A68" s="45">
        <v>8.11</v>
      </c>
      <c r="B68" s="46" t="s">
        <v>56</v>
      </c>
      <c r="C68" s="45">
        <v>14</v>
      </c>
      <c r="D68" s="45">
        <v>7</v>
      </c>
      <c r="E68" s="47">
        <v>952720</v>
      </c>
      <c r="F68" s="47">
        <v>66090</v>
      </c>
      <c r="G68" s="48">
        <v>32100</v>
      </c>
      <c r="H68" s="47">
        <v>848030</v>
      </c>
      <c r="I68" s="48">
        <v>28610</v>
      </c>
      <c r="J68" s="47">
        <v>38600</v>
      </c>
      <c r="K68" s="48">
        <v>0</v>
      </c>
      <c r="L68" s="47">
        <f t="shared" si="0"/>
        <v>952720</v>
      </c>
      <c r="M68" s="48">
        <f t="shared" si="1"/>
        <v>60710</v>
      </c>
      <c r="N68" s="48">
        <f t="shared" si="2"/>
        <v>100</v>
      </c>
      <c r="O68" s="48">
        <f t="shared" si="3"/>
        <v>6.372281467797464</v>
      </c>
    </row>
    <row r="69" spans="1:15" s="33" customFormat="1" x14ac:dyDescent="0.3">
      <c r="A69" s="45">
        <v>8.1199999999999992</v>
      </c>
      <c r="B69" s="46" t="s">
        <v>57</v>
      </c>
      <c r="C69" s="45">
        <v>7</v>
      </c>
      <c r="D69" s="45">
        <v>5</v>
      </c>
      <c r="E69" s="47">
        <v>233840</v>
      </c>
      <c r="F69" s="47">
        <v>171840</v>
      </c>
      <c r="G69" s="48">
        <v>110839</v>
      </c>
      <c r="H69" s="47">
        <v>20000</v>
      </c>
      <c r="I69" s="48">
        <v>81000</v>
      </c>
      <c r="J69" s="47">
        <v>42000</v>
      </c>
      <c r="K69" s="48">
        <v>0</v>
      </c>
      <c r="L69" s="47">
        <f t="shared" si="0"/>
        <v>233840</v>
      </c>
      <c r="M69" s="48">
        <f t="shared" si="1"/>
        <v>191839</v>
      </c>
      <c r="N69" s="48">
        <f t="shared" si="2"/>
        <v>100</v>
      </c>
      <c r="O69" s="48">
        <f t="shared" si="3"/>
        <v>82.038573383510098</v>
      </c>
    </row>
    <row r="70" spans="1:15" s="35" customFormat="1" x14ac:dyDescent="0.3">
      <c r="A70" s="49">
        <v>8.1300000000000008</v>
      </c>
      <c r="B70" s="50" t="s">
        <v>58</v>
      </c>
      <c r="C70" s="49">
        <v>3</v>
      </c>
      <c r="D70" s="49">
        <v>3</v>
      </c>
      <c r="E70" s="51">
        <v>162140</v>
      </c>
      <c r="F70" s="51">
        <v>31260</v>
      </c>
      <c r="G70" s="52">
        <v>62140</v>
      </c>
      <c r="H70" s="51">
        <v>130880</v>
      </c>
      <c r="I70" s="52">
        <v>19340</v>
      </c>
      <c r="J70" s="51">
        <v>0</v>
      </c>
      <c r="K70" s="52">
        <v>71500</v>
      </c>
      <c r="L70" s="51">
        <f t="shared" si="0"/>
        <v>162140</v>
      </c>
      <c r="M70" s="52">
        <f t="shared" si="1"/>
        <v>152980</v>
      </c>
      <c r="N70" s="52">
        <f t="shared" si="2"/>
        <v>100</v>
      </c>
      <c r="O70" s="52">
        <f t="shared" si="3"/>
        <v>94.350561243369924</v>
      </c>
    </row>
    <row r="71" spans="1:15" s="9" customFormat="1" x14ac:dyDescent="0.3">
      <c r="A71" s="36">
        <v>9</v>
      </c>
      <c r="B71" s="37" t="s">
        <v>59</v>
      </c>
      <c r="C71" s="36">
        <v>25</v>
      </c>
      <c r="D71" s="36">
        <v>9</v>
      </c>
      <c r="E71" s="39">
        <v>4480640</v>
      </c>
      <c r="F71" s="39">
        <v>980520</v>
      </c>
      <c r="G71" s="38">
        <v>1180921</v>
      </c>
      <c r="H71" s="39">
        <v>2544780</v>
      </c>
      <c r="I71" s="38">
        <v>647194</v>
      </c>
      <c r="J71" s="39">
        <v>608776</v>
      </c>
      <c r="K71" s="38">
        <v>10052</v>
      </c>
      <c r="L71" s="39">
        <f t="shared" si="0"/>
        <v>4134076</v>
      </c>
      <c r="M71" s="38">
        <f t="shared" si="1"/>
        <v>1838167</v>
      </c>
      <c r="N71" s="38">
        <f t="shared" si="2"/>
        <v>92.265301385516352</v>
      </c>
      <c r="O71" s="38">
        <f t="shared" si="3"/>
        <v>41.024652728181685</v>
      </c>
    </row>
    <row r="72" spans="1:15" s="32" customFormat="1" x14ac:dyDescent="0.3">
      <c r="A72" s="41">
        <v>9.1</v>
      </c>
      <c r="B72" s="42" t="s">
        <v>7</v>
      </c>
      <c r="C72" s="41">
        <v>13</v>
      </c>
      <c r="D72" s="41">
        <v>6</v>
      </c>
      <c r="E72" s="43">
        <v>3210640</v>
      </c>
      <c r="F72" s="43">
        <v>336520</v>
      </c>
      <c r="G72" s="44">
        <v>1153421</v>
      </c>
      <c r="H72" s="43">
        <v>2005780</v>
      </c>
      <c r="I72" s="44">
        <v>221379</v>
      </c>
      <c r="J72" s="43">
        <v>548776</v>
      </c>
      <c r="K72" s="44">
        <v>10052</v>
      </c>
      <c r="L72" s="43">
        <f t="shared" ref="L72:L118" si="4">SUM(F72,H72,J72)</f>
        <v>2891076</v>
      </c>
      <c r="M72" s="44">
        <f t="shared" ref="M72:M118" si="5">SUM(G72,I72,K72)</f>
        <v>1384852</v>
      </c>
      <c r="N72" s="44">
        <f t="shared" ref="N72:N119" si="6">(L72*100)/E72</f>
        <v>90.046719657140002</v>
      </c>
      <c r="O72" s="44">
        <f t="shared" ref="O72:O119" si="7">(M72*100)/E72</f>
        <v>43.133207086437594</v>
      </c>
    </row>
    <row r="73" spans="1:15" s="33" customFormat="1" x14ac:dyDescent="0.3">
      <c r="A73" s="45">
        <v>9.1999999999999993</v>
      </c>
      <c r="B73" s="46" t="s">
        <v>20</v>
      </c>
      <c r="C73" s="45">
        <v>3</v>
      </c>
      <c r="D73" s="45">
        <v>1</v>
      </c>
      <c r="E73" s="47">
        <v>180000</v>
      </c>
      <c r="F73" s="47">
        <v>130000</v>
      </c>
      <c r="G73" s="48">
        <v>0</v>
      </c>
      <c r="H73" s="47">
        <v>3000</v>
      </c>
      <c r="I73" s="48">
        <v>25100</v>
      </c>
      <c r="J73" s="47">
        <v>20000</v>
      </c>
      <c r="K73" s="48">
        <v>0</v>
      </c>
      <c r="L73" s="47">
        <f t="shared" si="4"/>
        <v>153000</v>
      </c>
      <c r="M73" s="48">
        <f t="shared" si="5"/>
        <v>25100</v>
      </c>
      <c r="N73" s="48">
        <f t="shared" si="6"/>
        <v>85</v>
      </c>
      <c r="O73" s="48">
        <f t="shared" si="7"/>
        <v>13.944444444444445</v>
      </c>
    </row>
    <row r="74" spans="1:15" s="33" customFormat="1" x14ac:dyDescent="0.3">
      <c r="A74" s="45">
        <v>9.3000000000000007</v>
      </c>
      <c r="B74" s="46" t="s">
        <v>60</v>
      </c>
      <c r="C74" s="45">
        <v>2</v>
      </c>
      <c r="D74" s="45">
        <v>0</v>
      </c>
      <c r="E74" s="47">
        <v>60000</v>
      </c>
      <c r="F74" s="47">
        <v>0</v>
      </c>
      <c r="G74" s="48">
        <v>0</v>
      </c>
      <c r="H74" s="47">
        <v>60000</v>
      </c>
      <c r="I74" s="48">
        <v>0</v>
      </c>
      <c r="J74" s="47">
        <v>0</v>
      </c>
      <c r="K74" s="48">
        <v>0</v>
      </c>
      <c r="L74" s="47">
        <f t="shared" si="4"/>
        <v>60000</v>
      </c>
      <c r="M74" s="48">
        <f t="shared" si="5"/>
        <v>0</v>
      </c>
      <c r="N74" s="48">
        <f t="shared" si="6"/>
        <v>100</v>
      </c>
      <c r="O74" s="48">
        <f t="shared" si="7"/>
        <v>0</v>
      </c>
    </row>
    <row r="75" spans="1:15" s="33" customFormat="1" x14ac:dyDescent="0.3">
      <c r="A75" s="45">
        <v>9.4</v>
      </c>
      <c r="B75" s="46" t="s">
        <v>61</v>
      </c>
      <c r="C75" s="45">
        <v>2</v>
      </c>
      <c r="D75" s="45">
        <v>0</v>
      </c>
      <c r="E75" s="47">
        <v>80000</v>
      </c>
      <c r="F75" s="47">
        <v>0</v>
      </c>
      <c r="G75" s="48">
        <v>0</v>
      </c>
      <c r="H75" s="47">
        <v>40000</v>
      </c>
      <c r="I75" s="48">
        <v>0</v>
      </c>
      <c r="J75" s="47">
        <v>40000</v>
      </c>
      <c r="K75" s="48">
        <v>0</v>
      </c>
      <c r="L75" s="47">
        <f t="shared" si="4"/>
        <v>80000</v>
      </c>
      <c r="M75" s="48">
        <f t="shared" si="5"/>
        <v>0</v>
      </c>
      <c r="N75" s="48">
        <f t="shared" si="6"/>
        <v>100</v>
      </c>
      <c r="O75" s="48">
        <f t="shared" si="7"/>
        <v>0</v>
      </c>
    </row>
    <row r="76" spans="1:15" s="33" customFormat="1" x14ac:dyDescent="0.3">
      <c r="A76" s="45">
        <v>9.5</v>
      </c>
      <c r="B76" s="46" t="s">
        <v>62</v>
      </c>
      <c r="C76" s="45">
        <v>1</v>
      </c>
      <c r="D76" s="45">
        <v>1</v>
      </c>
      <c r="E76" s="47">
        <v>50000</v>
      </c>
      <c r="F76" s="47">
        <v>0</v>
      </c>
      <c r="G76" s="48">
        <v>0</v>
      </c>
      <c r="H76" s="47">
        <v>50000</v>
      </c>
      <c r="I76" s="48">
        <v>50000</v>
      </c>
      <c r="J76" s="47">
        <v>0</v>
      </c>
      <c r="K76" s="48">
        <v>0</v>
      </c>
      <c r="L76" s="47">
        <f t="shared" si="4"/>
        <v>50000</v>
      </c>
      <c r="M76" s="48">
        <f t="shared" si="5"/>
        <v>50000</v>
      </c>
      <c r="N76" s="48">
        <f t="shared" si="6"/>
        <v>100</v>
      </c>
      <c r="O76" s="48">
        <f t="shared" si="7"/>
        <v>100</v>
      </c>
    </row>
    <row r="77" spans="1:15" s="33" customFormat="1" x14ac:dyDescent="0.3">
      <c r="A77" s="45">
        <v>9.6</v>
      </c>
      <c r="B77" s="46" t="s">
        <v>63</v>
      </c>
      <c r="C77" s="45">
        <v>1</v>
      </c>
      <c r="D77" s="45">
        <v>0</v>
      </c>
      <c r="E77" s="47">
        <v>20000</v>
      </c>
      <c r="F77" s="47">
        <v>0</v>
      </c>
      <c r="G77" s="48">
        <v>0</v>
      </c>
      <c r="H77" s="47">
        <v>20000</v>
      </c>
      <c r="I77" s="48">
        <v>0</v>
      </c>
      <c r="J77" s="47">
        <v>0</v>
      </c>
      <c r="K77" s="48">
        <v>0</v>
      </c>
      <c r="L77" s="47">
        <f t="shared" si="4"/>
        <v>20000</v>
      </c>
      <c r="M77" s="48">
        <f t="shared" si="5"/>
        <v>0</v>
      </c>
      <c r="N77" s="48">
        <f t="shared" si="6"/>
        <v>100</v>
      </c>
      <c r="O77" s="48">
        <f t="shared" si="7"/>
        <v>0</v>
      </c>
    </row>
    <row r="78" spans="1:15" s="33" customFormat="1" x14ac:dyDescent="0.3">
      <c r="A78" s="45">
        <v>9.6999999999999993</v>
      </c>
      <c r="B78" s="46" t="s">
        <v>64</v>
      </c>
      <c r="C78" s="45">
        <v>2</v>
      </c>
      <c r="D78" s="45">
        <v>1</v>
      </c>
      <c r="E78" s="47">
        <v>840000</v>
      </c>
      <c r="F78" s="47">
        <v>514000</v>
      </c>
      <c r="G78" s="48">
        <v>27500</v>
      </c>
      <c r="H78" s="47">
        <v>326000</v>
      </c>
      <c r="I78" s="48">
        <v>350715</v>
      </c>
      <c r="J78" s="47">
        <v>0</v>
      </c>
      <c r="K78" s="48">
        <v>0</v>
      </c>
      <c r="L78" s="47">
        <f t="shared" si="4"/>
        <v>840000</v>
      </c>
      <c r="M78" s="48">
        <f t="shared" si="5"/>
        <v>378215</v>
      </c>
      <c r="N78" s="48">
        <f t="shared" si="6"/>
        <v>100</v>
      </c>
      <c r="O78" s="48">
        <f t="shared" si="7"/>
        <v>45.025595238095235</v>
      </c>
    </row>
    <row r="79" spans="1:15" s="35" customFormat="1" x14ac:dyDescent="0.3">
      <c r="A79" s="49">
        <v>9.8000000000000007</v>
      </c>
      <c r="B79" s="50" t="s">
        <v>65</v>
      </c>
      <c r="C79" s="49">
        <v>1</v>
      </c>
      <c r="D79" s="49">
        <v>0</v>
      </c>
      <c r="E79" s="51">
        <v>40000</v>
      </c>
      <c r="F79" s="51">
        <v>0</v>
      </c>
      <c r="G79" s="52">
        <v>0</v>
      </c>
      <c r="H79" s="51">
        <v>40000</v>
      </c>
      <c r="I79" s="52">
        <v>0</v>
      </c>
      <c r="J79" s="51">
        <v>0</v>
      </c>
      <c r="K79" s="52">
        <v>0</v>
      </c>
      <c r="L79" s="51">
        <f t="shared" si="4"/>
        <v>40000</v>
      </c>
      <c r="M79" s="52">
        <f t="shared" si="5"/>
        <v>0</v>
      </c>
      <c r="N79" s="52">
        <f t="shared" si="6"/>
        <v>100</v>
      </c>
      <c r="O79" s="52">
        <f t="shared" si="7"/>
        <v>0</v>
      </c>
    </row>
    <row r="80" spans="1:15" s="9" customFormat="1" x14ac:dyDescent="0.3">
      <c r="A80" s="36">
        <v>10</v>
      </c>
      <c r="B80" s="37" t="s">
        <v>66</v>
      </c>
      <c r="C80" s="36">
        <v>77</v>
      </c>
      <c r="D80" s="36">
        <v>50</v>
      </c>
      <c r="E80" s="39">
        <v>12679620</v>
      </c>
      <c r="F80" s="39">
        <v>2849853</v>
      </c>
      <c r="G80" s="38">
        <v>2296038.2999999998</v>
      </c>
      <c r="H80" s="39">
        <v>5075745</v>
      </c>
      <c r="I80" s="38">
        <v>3784157</v>
      </c>
      <c r="J80" s="39">
        <v>3182735</v>
      </c>
      <c r="K80" s="38">
        <v>26260</v>
      </c>
      <c r="L80" s="39">
        <f t="shared" si="4"/>
        <v>11108333</v>
      </c>
      <c r="M80" s="38">
        <f t="shared" si="5"/>
        <v>6106455.2999999998</v>
      </c>
      <c r="N80" s="38">
        <f t="shared" si="6"/>
        <v>87.607775311878427</v>
      </c>
      <c r="O80" s="38">
        <f t="shared" si="7"/>
        <v>48.159608095510748</v>
      </c>
    </row>
    <row r="81" spans="1:15" s="32" customFormat="1" x14ac:dyDescent="0.3">
      <c r="A81" s="41">
        <v>10.1</v>
      </c>
      <c r="B81" s="42" t="s">
        <v>7</v>
      </c>
      <c r="C81" s="41">
        <v>8</v>
      </c>
      <c r="D81" s="41">
        <v>6</v>
      </c>
      <c r="E81" s="43">
        <v>3386000</v>
      </c>
      <c r="F81" s="43">
        <v>1822600</v>
      </c>
      <c r="G81" s="44">
        <v>1793891</v>
      </c>
      <c r="H81" s="43">
        <v>590160</v>
      </c>
      <c r="I81" s="44">
        <v>451517.05</v>
      </c>
      <c r="J81" s="43">
        <v>707040</v>
      </c>
      <c r="K81" s="44">
        <v>0</v>
      </c>
      <c r="L81" s="43">
        <f t="shared" si="4"/>
        <v>3119800</v>
      </c>
      <c r="M81" s="44">
        <f t="shared" si="5"/>
        <v>2245408.0499999998</v>
      </c>
      <c r="N81" s="44">
        <f t="shared" si="6"/>
        <v>92.13821618428824</v>
      </c>
      <c r="O81" s="44">
        <f t="shared" si="7"/>
        <v>66.314472829297102</v>
      </c>
    </row>
    <row r="82" spans="1:15" s="33" customFormat="1" x14ac:dyDescent="0.3">
      <c r="A82" s="45">
        <v>10.199999999999999</v>
      </c>
      <c r="B82" s="46" t="s">
        <v>20</v>
      </c>
      <c r="C82" s="45">
        <v>16</v>
      </c>
      <c r="D82" s="45">
        <v>9</v>
      </c>
      <c r="E82" s="47">
        <v>1410000</v>
      </c>
      <c r="F82" s="47">
        <v>62000</v>
      </c>
      <c r="G82" s="48">
        <v>0</v>
      </c>
      <c r="H82" s="47">
        <v>405200</v>
      </c>
      <c r="I82" s="48">
        <v>236458.05</v>
      </c>
      <c r="J82" s="47">
        <v>531770</v>
      </c>
      <c r="K82" s="48">
        <v>11250</v>
      </c>
      <c r="L82" s="47">
        <f t="shared" si="4"/>
        <v>998970</v>
      </c>
      <c r="M82" s="48">
        <f t="shared" si="5"/>
        <v>247708.05</v>
      </c>
      <c r="N82" s="48">
        <f t="shared" si="6"/>
        <v>70.848936170212767</v>
      </c>
      <c r="O82" s="48">
        <f t="shared" si="7"/>
        <v>17.567946808510637</v>
      </c>
    </row>
    <row r="83" spans="1:15" s="33" customFormat="1" x14ac:dyDescent="0.3">
      <c r="A83" s="45">
        <v>10.3</v>
      </c>
      <c r="B83" s="46" t="s">
        <v>67</v>
      </c>
      <c r="C83" s="45">
        <v>7</v>
      </c>
      <c r="D83" s="45">
        <v>7</v>
      </c>
      <c r="E83" s="47">
        <v>1627250</v>
      </c>
      <c r="F83" s="47">
        <v>33520</v>
      </c>
      <c r="G83" s="48">
        <v>72673</v>
      </c>
      <c r="H83" s="47">
        <v>1541530</v>
      </c>
      <c r="I83" s="48">
        <v>1422699</v>
      </c>
      <c r="J83" s="47">
        <v>52200</v>
      </c>
      <c r="K83" s="48">
        <v>0</v>
      </c>
      <c r="L83" s="47">
        <f t="shared" si="4"/>
        <v>1627250</v>
      </c>
      <c r="M83" s="48">
        <f t="shared" si="5"/>
        <v>1495372</v>
      </c>
      <c r="N83" s="48">
        <f t="shared" si="6"/>
        <v>100</v>
      </c>
      <c r="O83" s="48">
        <f t="shared" si="7"/>
        <v>91.895652173913049</v>
      </c>
    </row>
    <row r="84" spans="1:15" s="33" customFormat="1" x14ac:dyDescent="0.3">
      <c r="A84" s="45">
        <v>10.4</v>
      </c>
      <c r="B84" s="46" t="s">
        <v>68</v>
      </c>
      <c r="C84" s="45">
        <v>4</v>
      </c>
      <c r="D84" s="45">
        <v>3</v>
      </c>
      <c r="E84" s="47">
        <v>328550</v>
      </c>
      <c r="F84" s="47">
        <v>57710</v>
      </c>
      <c r="G84" s="48">
        <v>0</v>
      </c>
      <c r="H84" s="47">
        <v>126565</v>
      </c>
      <c r="I84" s="48">
        <v>217461</v>
      </c>
      <c r="J84" s="47">
        <v>96565</v>
      </c>
      <c r="K84" s="48">
        <v>0</v>
      </c>
      <c r="L84" s="47">
        <f t="shared" si="4"/>
        <v>280840</v>
      </c>
      <c r="M84" s="48">
        <f t="shared" si="5"/>
        <v>217461</v>
      </c>
      <c r="N84" s="48">
        <f t="shared" si="6"/>
        <v>85.478618170750266</v>
      </c>
      <c r="O84" s="48">
        <f t="shared" si="7"/>
        <v>66.188099223862423</v>
      </c>
    </row>
    <row r="85" spans="1:15" s="33" customFormat="1" x14ac:dyDescent="0.3">
      <c r="A85" s="45">
        <v>10.5</v>
      </c>
      <c r="B85" s="46" t="s">
        <v>69</v>
      </c>
      <c r="C85" s="45">
        <v>1</v>
      </c>
      <c r="D85" s="45">
        <v>1</v>
      </c>
      <c r="E85" s="47">
        <v>366700</v>
      </c>
      <c r="F85" s="47">
        <v>20000</v>
      </c>
      <c r="G85" s="48">
        <v>0</v>
      </c>
      <c r="H85" s="47">
        <v>155000</v>
      </c>
      <c r="I85" s="48">
        <v>18436</v>
      </c>
      <c r="J85" s="47">
        <v>140000</v>
      </c>
      <c r="K85" s="48">
        <v>0</v>
      </c>
      <c r="L85" s="47">
        <f t="shared" si="4"/>
        <v>315000</v>
      </c>
      <c r="M85" s="48">
        <f t="shared" si="5"/>
        <v>18436</v>
      </c>
      <c r="N85" s="48">
        <f t="shared" si="6"/>
        <v>85.901281701663478</v>
      </c>
      <c r="O85" s="48">
        <f t="shared" si="7"/>
        <v>5.0275429506408509</v>
      </c>
    </row>
    <row r="86" spans="1:15" s="33" customFormat="1" x14ac:dyDescent="0.3">
      <c r="A86" s="45">
        <v>10.6</v>
      </c>
      <c r="B86" s="46" t="s">
        <v>70</v>
      </c>
      <c r="C86" s="45">
        <v>6</v>
      </c>
      <c r="D86" s="45">
        <v>5</v>
      </c>
      <c r="E86" s="47">
        <v>407800</v>
      </c>
      <c r="F86" s="47">
        <v>29500</v>
      </c>
      <c r="G86" s="48">
        <v>58092.85</v>
      </c>
      <c r="H86" s="47">
        <v>156750</v>
      </c>
      <c r="I86" s="48">
        <v>157623.4</v>
      </c>
      <c r="J86" s="47">
        <v>221550</v>
      </c>
      <c r="K86" s="48">
        <v>5460</v>
      </c>
      <c r="L86" s="47">
        <f t="shared" si="4"/>
        <v>407800</v>
      </c>
      <c r="M86" s="48">
        <f t="shared" si="5"/>
        <v>221176.25</v>
      </c>
      <c r="N86" s="48">
        <f t="shared" si="6"/>
        <v>100</v>
      </c>
      <c r="O86" s="48">
        <f t="shared" si="7"/>
        <v>54.236451692005886</v>
      </c>
    </row>
    <row r="87" spans="1:15" s="33" customFormat="1" x14ac:dyDescent="0.3">
      <c r="A87" s="45">
        <v>10.7</v>
      </c>
      <c r="B87" s="46" t="s">
        <v>23</v>
      </c>
      <c r="C87" s="45">
        <v>7</v>
      </c>
      <c r="D87" s="45">
        <v>4</v>
      </c>
      <c r="E87" s="47">
        <v>1409000</v>
      </c>
      <c r="F87" s="47">
        <v>513000</v>
      </c>
      <c r="G87" s="48">
        <v>130752</v>
      </c>
      <c r="H87" s="47">
        <v>586340</v>
      </c>
      <c r="I87" s="48">
        <v>377223</v>
      </c>
      <c r="J87" s="47">
        <v>222880</v>
      </c>
      <c r="K87" s="48">
        <v>4800</v>
      </c>
      <c r="L87" s="47">
        <f t="shared" si="4"/>
        <v>1322220</v>
      </c>
      <c r="M87" s="48">
        <f t="shared" si="5"/>
        <v>512775</v>
      </c>
      <c r="N87" s="48">
        <f t="shared" si="6"/>
        <v>93.841022001419446</v>
      </c>
      <c r="O87" s="48">
        <f t="shared" si="7"/>
        <v>36.392831795599719</v>
      </c>
    </row>
    <row r="88" spans="1:15" s="33" customFormat="1" x14ac:dyDescent="0.3">
      <c r="A88" s="45">
        <v>10.8</v>
      </c>
      <c r="B88" s="46" t="s">
        <v>71</v>
      </c>
      <c r="C88" s="45">
        <v>8</v>
      </c>
      <c r="D88" s="45">
        <v>4</v>
      </c>
      <c r="E88" s="47">
        <v>1147900</v>
      </c>
      <c r="F88" s="47">
        <v>64250</v>
      </c>
      <c r="G88" s="48">
        <v>80100</v>
      </c>
      <c r="H88" s="47">
        <v>437900</v>
      </c>
      <c r="I88" s="48">
        <v>314445</v>
      </c>
      <c r="J88" s="47">
        <v>421000</v>
      </c>
      <c r="K88" s="48">
        <v>0</v>
      </c>
      <c r="L88" s="47">
        <f t="shared" si="4"/>
        <v>923150</v>
      </c>
      <c r="M88" s="48">
        <f t="shared" si="5"/>
        <v>394545</v>
      </c>
      <c r="N88" s="48">
        <f t="shared" si="6"/>
        <v>80.420768359613206</v>
      </c>
      <c r="O88" s="48">
        <f t="shared" si="7"/>
        <v>34.371025350640302</v>
      </c>
    </row>
    <row r="89" spans="1:15" s="33" customFormat="1" x14ac:dyDescent="0.3">
      <c r="A89" s="45">
        <v>10.9</v>
      </c>
      <c r="B89" s="46" t="s">
        <v>28</v>
      </c>
      <c r="C89" s="45">
        <v>1</v>
      </c>
      <c r="D89" s="45">
        <v>1</v>
      </c>
      <c r="E89" s="47">
        <v>320000</v>
      </c>
      <c r="F89" s="47">
        <v>42500</v>
      </c>
      <c r="G89" s="48">
        <v>0</v>
      </c>
      <c r="H89" s="47">
        <v>100000</v>
      </c>
      <c r="I89" s="48">
        <v>36990</v>
      </c>
      <c r="J89" s="47">
        <v>48200</v>
      </c>
      <c r="K89" s="48">
        <v>4750</v>
      </c>
      <c r="L89" s="47">
        <f t="shared" si="4"/>
        <v>190700</v>
      </c>
      <c r="M89" s="48">
        <f t="shared" si="5"/>
        <v>41740</v>
      </c>
      <c r="N89" s="48">
        <f t="shared" si="6"/>
        <v>59.59375</v>
      </c>
      <c r="O89" s="48">
        <f t="shared" si="7"/>
        <v>13.043749999999999</v>
      </c>
    </row>
    <row r="90" spans="1:15" s="33" customFormat="1" x14ac:dyDescent="0.3">
      <c r="A90" s="45">
        <v>10.1</v>
      </c>
      <c r="B90" s="46" t="s">
        <v>72</v>
      </c>
      <c r="C90" s="45">
        <v>8</v>
      </c>
      <c r="D90" s="45">
        <v>8</v>
      </c>
      <c r="E90" s="47">
        <v>958100</v>
      </c>
      <c r="F90" s="47">
        <v>173000</v>
      </c>
      <c r="G90" s="48">
        <v>149076</v>
      </c>
      <c r="H90" s="47">
        <v>564975</v>
      </c>
      <c r="I90" s="48">
        <v>504482</v>
      </c>
      <c r="J90" s="47">
        <v>143125</v>
      </c>
      <c r="K90" s="48">
        <v>0</v>
      </c>
      <c r="L90" s="47">
        <f t="shared" si="4"/>
        <v>881100</v>
      </c>
      <c r="M90" s="48">
        <f t="shared" si="5"/>
        <v>653558</v>
      </c>
      <c r="N90" s="48">
        <f t="shared" si="6"/>
        <v>91.963260619977035</v>
      </c>
      <c r="O90" s="48">
        <f t="shared" si="7"/>
        <v>68.213965139338271</v>
      </c>
    </row>
    <row r="91" spans="1:15" s="33" customFormat="1" x14ac:dyDescent="0.3">
      <c r="A91" s="45">
        <v>10.11</v>
      </c>
      <c r="B91" s="46" t="s">
        <v>73</v>
      </c>
      <c r="C91" s="45">
        <v>7</v>
      </c>
      <c r="D91" s="45">
        <v>1</v>
      </c>
      <c r="E91" s="47">
        <v>1125120</v>
      </c>
      <c r="F91" s="47">
        <v>20000</v>
      </c>
      <c r="G91" s="48">
        <v>11453.45</v>
      </c>
      <c r="H91" s="47">
        <v>352000</v>
      </c>
      <c r="I91" s="48">
        <v>32676.5</v>
      </c>
      <c r="J91" s="47">
        <v>485080</v>
      </c>
      <c r="K91" s="48">
        <v>0</v>
      </c>
      <c r="L91" s="47">
        <f t="shared" si="4"/>
        <v>857080</v>
      </c>
      <c r="M91" s="48">
        <f t="shared" si="5"/>
        <v>44129.95</v>
      </c>
      <c r="N91" s="48">
        <f t="shared" si="6"/>
        <v>76.176763367463025</v>
      </c>
      <c r="O91" s="48">
        <f t="shared" si="7"/>
        <v>3.9222438495449374</v>
      </c>
    </row>
    <row r="92" spans="1:15" s="33" customFormat="1" x14ac:dyDescent="0.3">
      <c r="A92" s="45">
        <v>10.119999999999999</v>
      </c>
      <c r="B92" s="46" t="s">
        <v>74</v>
      </c>
      <c r="C92" s="45">
        <v>2</v>
      </c>
      <c r="D92" s="45">
        <v>0</v>
      </c>
      <c r="E92" s="47">
        <v>150000</v>
      </c>
      <c r="F92" s="47">
        <v>0</v>
      </c>
      <c r="G92" s="48">
        <v>0</v>
      </c>
      <c r="H92" s="47">
        <v>45450</v>
      </c>
      <c r="I92" s="48">
        <v>0</v>
      </c>
      <c r="J92" s="47">
        <v>104550</v>
      </c>
      <c r="K92" s="48">
        <v>0</v>
      </c>
      <c r="L92" s="47">
        <f t="shared" si="4"/>
        <v>150000</v>
      </c>
      <c r="M92" s="48">
        <f t="shared" si="5"/>
        <v>0</v>
      </c>
      <c r="N92" s="48">
        <f t="shared" si="6"/>
        <v>100</v>
      </c>
      <c r="O92" s="48">
        <f t="shared" si="7"/>
        <v>0</v>
      </c>
    </row>
    <row r="93" spans="1:15" s="33" customFormat="1" x14ac:dyDescent="0.3">
      <c r="A93" s="45">
        <v>10.130000000000001</v>
      </c>
      <c r="B93" s="46" t="s">
        <v>75</v>
      </c>
      <c r="C93" s="45">
        <v>1</v>
      </c>
      <c r="D93" s="45">
        <v>0</v>
      </c>
      <c r="E93" s="47">
        <v>8100</v>
      </c>
      <c r="F93" s="47">
        <v>3000</v>
      </c>
      <c r="G93" s="48">
        <v>0</v>
      </c>
      <c r="H93" s="47">
        <v>5100</v>
      </c>
      <c r="I93" s="48">
        <v>0</v>
      </c>
      <c r="J93" s="47">
        <v>0</v>
      </c>
      <c r="K93" s="48">
        <v>0</v>
      </c>
      <c r="L93" s="47">
        <f t="shared" si="4"/>
        <v>8100</v>
      </c>
      <c r="M93" s="48">
        <f t="shared" si="5"/>
        <v>0</v>
      </c>
      <c r="N93" s="48">
        <f t="shared" si="6"/>
        <v>100</v>
      </c>
      <c r="O93" s="48">
        <f t="shared" si="7"/>
        <v>0</v>
      </c>
    </row>
    <row r="94" spans="1:15" s="35" customFormat="1" x14ac:dyDescent="0.3">
      <c r="A94" s="49">
        <v>10.14</v>
      </c>
      <c r="B94" s="50" t="s">
        <v>76</v>
      </c>
      <c r="C94" s="49">
        <v>1</v>
      </c>
      <c r="D94" s="49">
        <v>1</v>
      </c>
      <c r="E94" s="51">
        <v>35100</v>
      </c>
      <c r="F94" s="51">
        <v>8773</v>
      </c>
      <c r="G94" s="52">
        <v>0</v>
      </c>
      <c r="H94" s="51">
        <v>8775</v>
      </c>
      <c r="I94" s="52">
        <v>14146</v>
      </c>
      <c r="J94" s="51">
        <v>8775</v>
      </c>
      <c r="K94" s="52">
        <v>0</v>
      </c>
      <c r="L94" s="51">
        <f t="shared" si="4"/>
        <v>26323</v>
      </c>
      <c r="M94" s="52">
        <f t="shared" si="5"/>
        <v>14146</v>
      </c>
      <c r="N94" s="52">
        <f t="shared" si="6"/>
        <v>74.994301994301992</v>
      </c>
      <c r="O94" s="52">
        <f t="shared" si="7"/>
        <v>40.301994301994299</v>
      </c>
    </row>
    <row r="95" spans="1:15" s="9" customFormat="1" x14ac:dyDescent="0.3">
      <c r="A95" s="36">
        <v>11</v>
      </c>
      <c r="B95" s="37" t="s">
        <v>77</v>
      </c>
      <c r="C95" s="36">
        <v>28</v>
      </c>
      <c r="D95" s="36">
        <v>14</v>
      </c>
      <c r="E95" s="39">
        <v>3941000</v>
      </c>
      <c r="F95" s="39">
        <v>867350</v>
      </c>
      <c r="G95" s="38">
        <v>768469.5</v>
      </c>
      <c r="H95" s="39">
        <v>733990</v>
      </c>
      <c r="I95" s="38">
        <v>549158</v>
      </c>
      <c r="J95" s="39">
        <v>1588732</v>
      </c>
      <c r="K95" s="38">
        <v>97747</v>
      </c>
      <c r="L95" s="39">
        <f t="shared" si="4"/>
        <v>3190072</v>
      </c>
      <c r="M95" s="38">
        <f t="shared" si="5"/>
        <v>1415374.5</v>
      </c>
      <c r="N95" s="38">
        <f t="shared" si="6"/>
        <v>80.94574980969297</v>
      </c>
      <c r="O95" s="38">
        <f t="shared" si="7"/>
        <v>35.914095407257044</v>
      </c>
    </row>
    <row r="96" spans="1:15" s="32" customFormat="1" x14ac:dyDescent="0.3">
      <c r="A96" s="41">
        <v>11.1</v>
      </c>
      <c r="B96" s="42" t="s">
        <v>7</v>
      </c>
      <c r="C96" s="41">
        <v>2</v>
      </c>
      <c r="D96" s="41">
        <v>0</v>
      </c>
      <c r="E96" s="43">
        <v>85000</v>
      </c>
      <c r="F96" s="43">
        <v>0</v>
      </c>
      <c r="G96" s="44">
        <v>0</v>
      </c>
      <c r="H96" s="43">
        <v>45000</v>
      </c>
      <c r="I96" s="44">
        <v>0</v>
      </c>
      <c r="J96" s="43">
        <v>5000</v>
      </c>
      <c r="K96" s="44">
        <v>0</v>
      </c>
      <c r="L96" s="43">
        <f t="shared" si="4"/>
        <v>50000</v>
      </c>
      <c r="M96" s="44">
        <f t="shared" si="5"/>
        <v>0</v>
      </c>
      <c r="N96" s="44">
        <f t="shared" si="6"/>
        <v>58.823529411764703</v>
      </c>
      <c r="O96" s="44">
        <f t="shared" si="7"/>
        <v>0</v>
      </c>
    </row>
    <row r="97" spans="1:15" s="33" customFormat="1" x14ac:dyDescent="0.3">
      <c r="A97" s="45">
        <v>11.2</v>
      </c>
      <c r="B97" s="46" t="s">
        <v>78</v>
      </c>
      <c r="C97" s="45">
        <v>7</v>
      </c>
      <c r="D97" s="45">
        <v>5</v>
      </c>
      <c r="E97" s="47">
        <v>2453960</v>
      </c>
      <c r="F97" s="47">
        <v>149600</v>
      </c>
      <c r="G97" s="48">
        <v>210969.5</v>
      </c>
      <c r="H97" s="47">
        <v>229200</v>
      </c>
      <c r="I97" s="48">
        <v>274808</v>
      </c>
      <c r="J97" s="47">
        <v>1424232</v>
      </c>
      <c r="K97" s="48">
        <v>79607</v>
      </c>
      <c r="L97" s="47">
        <f t="shared" si="4"/>
        <v>1803032</v>
      </c>
      <c r="M97" s="48">
        <f t="shared" si="5"/>
        <v>565384.5</v>
      </c>
      <c r="N97" s="48">
        <f t="shared" si="6"/>
        <v>73.474384260542138</v>
      </c>
      <c r="O97" s="48">
        <f t="shared" si="7"/>
        <v>23.039678723369573</v>
      </c>
    </row>
    <row r="98" spans="1:15" s="33" customFormat="1" x14ac:dyDescent="0.3">
      <c r="A98" s="49">
        <v>11.3</v>
      </c>
      <c r="B98" s="50" t="s">
        <v>79</v>
      </c>
      <c r="C98" s="49">
        <v>1</v>
      </c>
      <c r="D98" s="49">
        <v>1</v>
      </c>
      <c r="E98" s="51">
        <v>250000</v>
      </c>
      <c r="F98" s="51">
        <v>150000</v>
      </c>
      <c r="G98" s="52">
        <v>240000</v>
      </c>
      <c r="H98" s="51">
        <v>100000</v>
      </c>
      <c r="I98" s="52">
        <v>0</v>
      </c>
      <c r="J98" s="51">
        <v>0</v>
      </c>
      <c r="K98" s="52">
        <v>0</v>
      </c>
      <c r="L98" s="51">
        <f t="shared" si="4"/>
        <v>250000</v>
      </c>
      <c r="M98" s="52">
        <f t="shared" si="5"/>
        <v>240000</v>
      </c>
      <c r="N98" s="52">
        <f t="shared" si="6"/>
        <v>100</v>
      </c>
      <c r="O98" s="52">
        <f t="shared" si="7"/>
        <v>96</v>
      </c>
    </row>
    <row r="99" spans="1:15" s="33" customFormat="1" x14ac:dyDescent="0.3">
      <c r="A99" s="61">
        <v>11.4</v>
      </c>
      <c r="B99" s="62" t="s">
        <v>80</v>
      </c>
      <c r="C99" s="61">
        <v>11</v>
      </c>
      <c r="D99" s="61">
        <v>3</v>
      </c>
      <c r="E99" s="63">
        <v>550000</v>
      </c>
      <c r="F99" s="63">
        <v>242750</v>
      </c>
      <c r="G99" s="64">
        <v>68500</v>
      </c>
      <c r="H99" s="63">
        <v>82750</v>
      </c>
      <c r="I99" s="64">
        <v>15000</v>
      </c>
      <c r="J99" s="63">
        <v>159500</v>
      </c>
      <c r="K99" s="64">
        <v>8140</v>
      </c>
      <c r="L99" s="63">
        <f t="shared" si="4"/>
        <v>485000</v>
      </c>
      <c r="M99" s="64">
        <f t="shared" si="5"/>
        <v>91640</v>
      </c>
      <c r="N99" s="64">
        <f t="shared" si="6"/>
        <v>88.181818181818187</v>
      </c>
      <c r="O99" s="64">
        <f t="shared" si="7"/>
        <v>16.66181818181818</v>
      </c>
    </row>
    <row r="100" spans="1:15" s="33" customFormat="1" x14ac:dyDescent="0.3">
      <c r="A100" s="45">
        <v>11.5</v>
      </c>
      <c r="B100" s="46" t="s">
        <v>81</v>
      </c>
      <c r="C100" s="45">
        <v>1</v>
      </c>
      <c r="D100" s="45">
        <v>0</v>
      </c>
      <c r="E100" s="47">
        <v>37040</v>
      </c>
      <c r="F100" s="47">
        <v>0</v>
      </c>
      <c r="G100" s="48">
        <v>0</v>
      </c>
      <c r="H100" s="47">
        <v>37040</v>
      </c>
      <c r="I100" s="48">
        <v>0</v>
      </c>
      <c r="J100" s="47">
        <v>0</v>
      </c>
      <c r="K100" s="48">
        <v>0</v>
      </c>
      <c r="L100" s="47">
        <f t="shared" si="4"/>
        <v>37040</v>
      </c>
      <c r="M100" s="48">
        <f t="shared" si="5"/>
        <v>0</v>
      </c>
      <c r="N100" s="48">
        <f t="shared" si="6"/>
        <v>100</v>
      </c>
      <c r="O100" s="48">
        <f t="shared" si="7"/>
        <v>0</v>
      </c>
    </row>
    <row r="101" spans="1:15" s="33" customFormat="1" x14ac:dyDescent="0.3">
      <c r="A101" s="45">
        <v>11.6</v>
      </c>
      <c r="B101" s="46" t="s">
        <v>82</v>
      </c>
      <c r="C101" s="45">
        <v>2</v>
      </c>
      <c r="D101" s="45">
        <v>2</v>
      </c>
      <c r="E101" s="47">
        <v>160000</v>
      </c>
      <c r="F101" s="47">
        <v>0</v>
      </c>
      <c r="G101" s="48">
        <v>0</v>
      </c>
      <c r="H101" s="47">
        <v>160000</v>
      </c>
      <c r="I101" s="48">
        <v>150000</v>
      </c>
      <c r="J101" s="47">
        <v>0</v>
      </c>
      <c r="K101" s="48">
        <v>10000</v>
      </c>
      <c r="L101" s="47">
        <f t="shared" si="4"/>
        <v>160000</v>
      </c>
      <c r="M101" s="48">
        <f t="shared" si="5"/>
        <v>160000</v>
      </c>
      <c r="N101" s="48">
        <f t="shared" si="6"/>
        <v>100</v>
      </c>
      <c r="O101" s="48">
        <f t="shared" si="7"/>
        <v>100</v>
      </c>
    </row>
    <row r="102" spans="1:15" s="33" customFormat="1" x14ac:dyDescent="0.3">
      <c r="A102" s="45">
        <v>11.7</v>
      </c>
      <c r="B102" s="46" t="s">
        <v>83</v>
      </c>
      <c r="C102" s="45">
        <v>1</v>
      </c>
      <c r="D102" s="45">
        <v>1</v>
      </c>
      <c r="E102" s="47">
        <v>40000</v>
      </c>
      <c r="F102" s="47">
        <v>0</v>
      </c>
      <c r="G102" s="48">
        <v>0</v>
      </c>
      <c r="H102" s="47">
        <v>40000</v>
      </c>
      <c r="I102" s="48">
        <v>40000</v>
      </c>
      <c r="J102" s="47">
        <v>0</v>
      </c>
      <c r="K102" s="48">
        <v>0</v>
      </c>
      <c r="L102" s="47">
        <f t="shared" si="4"/>
        <v>40000</v>
      </c>
      <c r="M102" s="48">
        <f t="shared" si="5"/>
        <v>40000</v>
      </c>
      <c r="N102" s="48">
        <f t="shared" si="6"/>
        <v>100</v>
      </c>
      <c r="O102" s="48">
        <f t="shared" si="7"/>
        <v>100</v>
      </c>
    </row>
    <row r="103" spans="1:15" s="33" customFormat="1" x14ac:dyDescent="0.3">
      <c r="A103" s="45">
        <v>11.8</v>
      </c>
      <c r="B103" s="46" t="s">
        <v>84</v>
      </c>
      <c r="C103" s="45">
        <v>2</v>
      </c>
      <c r="D103" s="45">
        <v>1</v>
      </c>
      <c r="E103" s="47">
        <v>115000</v>
      </c>
      <c r="F103" s="47">
        <v>75000</v>
      </c>
      <c r="G103" s="48">
        <v>0</v>
      </c>
      <c r="H103" s="47">
        <v>40000</v>
      </c>
      <c r="I103" s="48">
        <v>69350</v>
      </c>
      <c r="J103" s="47">
        <v>0</v>
      </c>
      <c r="K103" s="48">
        <v>0</v>
      </c>
      <c r="L103" s="47">
        <f t="shared" si="4"/>
        <v>115000</v>
      </c>
      <c r="M103" s="48">
        <f t="shared" si="5"/>
        <v>69350</v>
      </c>
      <c r="N103" s="48">
        <f t="shared" si="6"/>
        <v>100</v>
      </c>
      <c r="O103" s="48">
        <f t="shared" si="7"/>
        <v>60.304347826086953</v>
      </c>
    </row>
    <row r="104" spans="1:15" s="35" customFormat="1" x14ac:dyDescent="0.3">
      <c r="A104" s="49">
        <v>11.9</v>
      </c>
      <c r="B104" s="50" t="s">
        <v>85</v>
      </c>
      <c r="C104" s="49">
        <v>1</v>
      </c>
      <c r="D104" s="49">
        <v>1</v>
      </c>
      <c r="E104" s="51">
        <v>250000</v>
      </c>
      <c r="F104" s="51">
        <v>250000</v>
      </c>
      <c r="G104" s="52">
        <v>249000</v>
      </c>
      <c r="H104" s="51">
        <v>0</v>
      </c>
      <c r="I104" s="52">
        <v>0</v>
      </c>
      <c r="J104" s="51">
        <v>0</v>
      </c>
      <c r="K104" s="52">
        <v>0</v>
      </c>
      <c r="L104" s="51">
        <f t="shared" si="4"/>
        <v>250000</v>
      </c>
      <c r="M104" s="52">
        <f t="shared" si="5"/>
        <v>249000</v>
      </c>
      <c r="N104" s="52">
        <f t="shared" si="6"/>
        <v>100</v>
      </c>
      <c r="O104" s="52">
        <f t="shared" si="7"/>
        <v>99.6</v>
      </c>
    </row>
    <row r="105" spans="1:15" s="9" customFormat="1" x14ac:dyDescent="0.3">
      <c r="A105" s="36">
        <v>12</v>
      </c>
      <c r="B105" s="37" t="s">
        <v>86</v>
      </c>
      <c r="C105" s="36">
        <v>6</v>
      </c>
      <c r="D105" s="36">
        <v>4</v>
      </c>
      <c r="E105" s="39">
        <v>4337000</v>
      </c>
      <c r="F105" s="39">
        <v>3199000</v>
      </c>
      <c r="G105" s="38">
        <v>690881.45</v>
      </c>
      <c r="H105" s="39">
        <v>817600</v>
      </c>
      <c r="I105" s="38">
        <v>604136.85</v>
      </c>
      <c r="J105" s="39">
        <v>303600</v>
      </c>
      <c r="K105" s="38">
        <v>97577</v>
      </c>
      <c r="L105" s="39">
        <f t="shared" si="4"/>
        <v>4320200</v>
      </c>
      <c r="M105" s="38">
        <f t="shared" si="5"/>
        <v>1392595.2999999998</v>
      </c>
      <c r="N105" s="38">
        <f t="shared" si="6"/>
        <v>99.612635462301128</v>
      </c>
      <c r="O105" s="38">
        <f t="shared" si="7"/>
        <v>32.109644915840434</v>
      </c>
    </row>
    <row r="106" spans="1:15" s="32" customFormat="1" x14ac:dyDescent="0.3">
      <c r="A106" s="41">
        <v>12.1</v>
      </c>
      <c r="B106" s="42" t="s">
        <v>7</v>
      </c>
      <c r="C106" s="41">
        <v>2</v>
      </c>
      <c r="D106" s="41">
        <v>1</v>
      </c>
      <c r="E106" s="43">
        <v>135000</v>
      </c>
      <c r="F106" s="43">
        <v>7000</v>
      </c>
      <c r="G106" s="44">
        <v>57160</v>
      </c>
      <c r="H106" s="43">
        <v>81000</v>
      </c>
      <c r="I106" s="44">
        <v>42840</v>
      </c>
      <c r="J106" s="43">
        <v>47000</v>
      </c>
      <c r="K106" s="44">
        <v>0</v>
      </c>
      <c r="L106" s="43">
        <f t="shared" si="4"/>
        <v>135000</v>
      </c>
      <c r="M106" s="44">
        <f t="shared" si="5"/>
        <v>100000</v>
      </c>
      <c r="N106" s="44">
        <f t="shared" si="6"/>
        <v>100</v>
      </c>
      <c r="O106" s="44">
        <f t="shared" si="7"/>
        <v>74.074074074074076</v>
      </c>
    </row>
    <row r="107" spans="1:15" s="33" customFormat="1" x14ac:dyDescent="0.3">
      <c r="A107" s="45">
        <v>12.2</v>
      </c>
      <c r="B107" s="46" t="s">
        <v>87</v>
      </c>
      <c r="C107" s="45">
        <v>1</v>
      </c>
      <c r="D107" s="45">
        <v>1</v>
      </c>
      <c r="E107" s="47">
        <v>1200000</v>
      </c>
      <c r="F107" s="47">
        <v>240000</v>
      </c>
      <c r="G107" s="48">
        <v>556586.44999999995</v>
      </c>
      <c r="H107" s="47">
        <v>720000</v>
      </c>
      <c r="I107" s="48">
        <v>511296.85</v>
      </c>
      <c r="J107" s="47">
        <v>240000</v>
      </c>
      <c r="K107" s="48">
        <v>97577</v>
      </c>
      <c r="L107" s="47">
        <f t="shared" si="4"/>
        <v>1200000</v>
      </c>
      <c r="M107" s="48">
        <f t="shared" si="5"/>
        <v>1165460.2999999998</v>
      </c>
      <c r="N107" s="48">
        <f t="shared" si="6"/>
        <v>100</v>
      </c>
      <c r="O107" s="48">
        <f t="shared" si="7"/>
        <v>97.121691666666649</v>
      </c>
    </row>
    <row r="108" spans="1:15" s="33" customFormat="1" x14ac:dyDescent="0.3">
      <c r="A108" s="45">
        <v>12.3</v>
      </c>
      <c r="B108" s="46" t="s">
        <v>127</v>
      </c>
      <c r="C108" s="45">
        <v>1</v>
      </c>
      <c r="D108" s="45">
        <v>1</v>
      </c>
      <c r="E108" s="47">
        <v>50000</v>
      </c>
      <c r="F108" s="47">
        <v>0</v>
      </c>
      <c r="G108" s="48">
        <v>0</v>
      </c>
      <c r="H108" s="47">
        <v>16600</v>
      </c>
      <c r="I108" s="48">
        <v>50000</v>
      </c>
      <c r="J108" s="47">
        <v>16600</v>
      </c>
      <c r="K108" s="48">
        <v>0</v>
      </c>
      <c r="L108" s="47">
        <f t="shared" si="4"/>
        <v>33200</v>
      </c>
      <c r="M108" s="48">
        <f t="shared" si="5"/>
        <v>50000</v>
      </c>
      <c r="N108" s="48">
        <f t="shared" si="6"/>
        <v>66.400000000000006</v>
      </c>
      <c r="O108" s="48">
        <f t="shared" si="7"/>
        <v>100</v>
      </c>
    </row>
    <row r="109" spans="1:15" s="35" customFormat="1" x14ac:dyDescent="0.3">
      <c r="A109" s="49">
        <v>12.4</v>
      </c>
      <c r="B109" s="50" t="s">
        <v>88</v>
      </c>
      <c r="C109" s="49">
        <v>2</v>
      </c>
      <c r="D109" s="49">
        <v>1</v>
      </c>
      <c r="E109" s="51">
        <v>2952000</v>
      </c>
      <c r="F109" s="51">
        <v>2952000</v>
      </c>
      <c r="G109" s="52">
        <v>77135</v>
      </c>
      <c r="H109" s="51">
        <v>0</v>
      </c>
      <c r="I109" s="52">
        <v>0</v>
      </c>
      <c r="J109" s="51">
        <v>0</v>
      </c>
      <c r="K109" s="52">
        <v>0</v>
      </c>
      <c r="L109" s="51">
        <f t="shared" si="4"/>
        <v>2952000</v>
      </c>
      <c r="M109" s="52">
        <f t="shared" si="5"/>
        <v>77135</v>
      </c>
      <c r="N109" s="52">
        <f t="shared" si="6"/>
        <v>100</v>
      </c>
      <c r="O109" s="52">
        <f t="shared" si="7"/>
        <v>2.6129742547425474</v>
      </c>
    </row>
    <row r="110" spans="1:15" s="9" customFormat="1" x14ac:dyDescent="0.3">
      <c r="A110" s="36">
        <v>13</v>
      </c>
      <c r="B110" s="37" t="s">
        <v>89</v>
      </c>
      <c r="C110" s="36">
        <v>7</v>
      </c>
      <c r="D110" s="36">
        <v>5</v>
      </c>
      <c r="E110" s="39">
        <v>17603300</v>
      </c>
      <c r="F110" s="39">
        <v>5877913</v>
      </c>
      <c r="G110" s="38">
        <v>12675900</v>
      </c>
      <c r="H110" s="39">
        <v>3903912</v>
      </c>
      <c r="I110" s="38">
        <v>4092625</v>
      </c>
      <c r="J110" s="39">
        <v>3908563</v>
      </c>
      <c r="K110" s="38">
        <v>0</v>
      </c>
      <c r="L110" s="39">
        <f t="shared" si="4"/>
        <v>13690388</v>
      </c>
      <c r="M110" s="38">
        <f t="shared" si="5"/>
        <v>16768525</v>
      </c>
      <c r="N110" s="38">
        <f t="shared" si="6"/>
        <v>77.771713258309518</v>
      </c>
      <c r="O110" s="38">
        <f t="shared" si="7"/>
        <v>95.257849380513875</v>
      </c>
    </row>
    <row r="111" spans="1:15" s="32" customFormat="1" x14ac:dyDescent="0.3">
      <c r="A111" s="41">
        <v>13.1</v>
      </c>
      <c r="B111" s="42" t="s">
        <v>7</v>
      </c>
      <c r="C111" s="41">
        <v>2</v>
      </c>
      <c r="D111" s="41">
        <v>0</v>
      </c>
      <c r="E111" s="43">
        <v>535000</v>
      </c>
      <c r="F111" s="43">
        <v>125000</v>
      </c>
      <c r="G111" s="44">
        <v>0</v>
      </c>
      <c r="H111" s="43">
        <v>125000</v>
      </c>
      <c r="I111" s="44">
        <v>0</v>
      </c>
      <c r="J111" s="43">
        <v>125000</v>
      </c>
      <c r="K111" s="44">
        <v>0</v>
      </c>
      <c r="L111" s="43">
        <f t="shared" si="4"/>
        <v>375000</v>
      </c>
      <c r="M111" s="44">
        <f t="shared" si="5"/>
        <v>0</v>
      </c>
      <c r="N111" s="44">
        <f t="shared" si="6"/>
        <v>70.09345794392523</v>
      </c>
      <c r="O111" s="44">
        <f t="shared" si="7"/>
        <v>0</v>
      </c>
    </row>
    <row r="112" spans="1:15" s="33" customFormat="1" x14ac:dyDescent="0.3">
      <c r="A112" s="45">
        <v>13.2</v>
      </c>
      <c r="B112" s="46" t="s">
        <v>90</v>
      </c>
      <c r="C112" s="45">
        <v>2</v>
      </c>
      <c r="D112" s="45">
        <v>2</v>
      </c>
      <c r="E112" s="47">
        <v>15605900</v>
      </c>
      <c r="F112" s="47">
        <v>4426475</v>
      </c>
      <c r="G112" s="48">
        <v>12640525</v>
      </c>
      <c r="H112" s="47">
        <v>3726475</v>
      </c>
      <c r="I112" s="48">
        <v>2965375</v>
      </c>
      <c r="J112" s="47">
        <v>3726475</v>
      </c>
      <c r="K112" s="48">
        <v>0</v>
      </c>
      <c r="L112" s="47">
        <f t="shared" si="4"/>
        <v>11879425</v>
      </c>
      <c r="M112" s="48">
        <f t="shared" si="5"/>
        <v>15605900</v>
      </c>
      <c r="N112" s="48">
        <f t="shared" si="6"/>
        <v>76.121370763621456</v>
      </c>
      <c r="O112" s="48">
        <f t="shared" si="7"/>
        <v>100</v>
      </c>
    </row>
    <row r="113" spans="1:15" s="33" customFormat="1" x14ac:dyDescent="0.3">
      <c r="A113" s="45">
        <v>13.3</v>
      </c>
      <c r="B113" s="46" t="s">
        <v>91</v>
      </c>
      <c r="C113" s="45">
        <v>2</v>
      </c>
      <c r="D113" s="45">
        <v>2</v>
      </c>
      <c r="E113" s="47">
        <v>162400</v>
      </c>
      <c r="F113" s="47">
        <v>26438</v>
      </c>
      <c r="G113" s="48">
        <v>35375</v>
      </c>
      <c r="H113" s="47">
        <v>52437</v>
      </c>
      <c r="I113" s="48">
        <v>30500</v>
      </c>
      <c r="J113" s="47">
        <v>57088</v>
      </c>
      <c r="K113" s="48">
        <v>0</v>
      </c>
      <c r="L113" s="47">
        <f t="shared" si="4"/>
        <v>135963</v>
      </c>
      <c r="M113" s="48">
        <f t="shared" si="5"/>
        <v>65875</v>
      </c>
      <c r="N113" s="48">
        <f t="shared" si="6"/>
        <v>83.721059113300498</v>
      </c>
      <c r="O113" s="48">
        <f t="shared" si="7"/>
        <v>40.563423645320199</v>
      </c>
    </row>
    <row r="114" spans="1:15" s="35" customFormat="1" x14ac:dyDescent="0.3">
      <c r="A114" s="49">
        <v>13.4</v>
      </c>
      <c r="B114" s="50" t="s">
        <v>92</v>
      </c>
      <c r="C114" s="49">
        <v>1</v>
      </c>
      <c r="D114" s="49">
        <v>1</v>
      </c>
      <c r="E114" s="51">
        <v>1300000</v>
      </c>
      <c r="F114" s="51">
        <v>1300000</v>
      </c>
      <c r="G114" s="52">
        <v>0</v>
      </c>
      <c r="H114" s="51">
        <v>0</v>
      </c>
      <c r="I114" s="52">
        <v>1096750</v>
      </c>
      <c r="J114" s="51">
        <v>0</v>
      </c>
      <c r="K114" s="52">
        <v>0</v>
      </c>
      <c r="L114" s="51">
        <f t="shared" si="4"/>
        <v>1300000</v>
      </c>
      <c r="M114" s="52">
        <f t="shared" si="5"/>
        <v>1096750</v>
      </c>
      <c r="N114" s="52">
        <f t="shared" si="6"/>
        <v>100</v>
      </c>
      <c r="O114" s="52">
        <f t="shared" si="7"/>
        <v>84.365384615384613</v>
      </c>
    </row>
    <row r="115" spans="1:15" s="9" customFormat="1" x14ac:dyDescent="0.3">
      <c r="A115" s="36">
        <v>14</v>
      </c>
      <c r="B115" s="37" t="s">
        <v>93</v>
      </c>
      <c r="C115" s="36">
        <v>8</v>
      </c>
      <c r="D115" s="36">
        <v>5</v>
      </c>
      <c r="E115" s="39">
        <v>1282600</v>
      </c>
      <c r="F115" s="39">
        <v>276300</v>
      </c>
      <c r="G115" s="38">
        <v>41719.1</v>
      </c>
      <c r="H115" s="39">
        <v>321300</v>
      </c>
      <c r="I115" s="38">
        <v>174151.2</v>
      </c>
      <c r="J115" s="39">
        <v>556875</v>
      </c>
      <c r="K115" s="38">
        <v>0</v>
      </c>
      <c r="L115" s="39">
        <f t="shared" si="4"/>
        <v>1154475</v>
      </c>
      <c r="M115" s="38">
        <f t="shared" si="5"/>
        <v>215870.30000000002</v>
      </c>
      <c r="N115" s="38">
        <f t="shared" si="6"/>
        <v>90.010525495088103</v>
      </c>
      <c r="O115" s="38">
        <f t="shared" si="7"/>
        <v>16.830679869016063</v>
      </c>
    </row>
    <row r="116" spans="1:15" s="32" customFormat="1" x14ac:dyDescent="0.3">
      <c r="A116" s="41">
        <v>14.1</v>
      </c>
      <c r="B116" s="42" t="s">
        <v>7</v>
      </c>
      <c r="C116" s="41">
        <v>4</v>
      </c>
      <c r="D116" s="41">
        <v>1</v>
      </c>
      <c r="E116" s="43">
        <v>635000</v>
      </c>
      <c r="F116" s="43">
        <v>60000</v>
      </c>
      <c r="G116" s="44">
        <v>0</v>
      </c>
      <c r="H116" s="43">
        <v>90000</v>
      </c>
      <c r="I116" s="44">
        <v>4250</v>
      </c>
      <c r="J116" s="43">
        <v>456875</v>
      </c>
      <c r="K116" s="44">
        <v>0</v>
      </c>
      <c r="L116" s="43">
        <f t="shared" si="4"/>
        <v>606875</v>
      </c>
      <c r="M116" s="44">
        <f t="shared" si="5"/>
        <v>4250</v>
      </c>
      <c r="N116" s="44">
        <f t="shared" si="6"/>
        <v>95.570866141732282</v>
      </c>
      <c r="O116" s="44">
        <f t="shared" si="7"/>
        <v>0.6692913385826772</v>
      </c>
    </row>
    <row r="117" spans="1:15" s="34" customFormat="1" x14ac:dyDescent="0.3">
      <c r="A117" s="53">
        <v>14.2</v>
      </c>
      <c r="B117" s="54" t="s">
        <v>20</v>
      </c>
      <c r="C117" s="53">
        <v>1</v>
      </c>
      <c r="D117" s="53">
        <v>1</v>
      </c>
      <c r="E117" s="55">
        <v>15000</v>
      </c>
      <c r="F117" s="55">
        <v>0</v>
      </c>
      <c r="G117" s="56">
        <v>0</v>
      </c>
      <c r="H117" s="55">
        <v>15000</v>
      </c>
      <c r="I117" s="56">
        <v>11750</v>
      </c>
      <c r="J117" s="55">
        <v>0</v>
      </c>
      <c r="K117" s="56">
        <v>0</v>
      </c>
      <c r="L117" s="55">
        <f t="shared" si="4"/>
        <v>15000</v>
      </c>
      <c r="M117" s="56">
        <f t="shared" si="5"/>
        <v>11750</v>
      </c>
      <c r="N117" s="56">
        <f t="shared" si="6"/>
        <v>100</v>
      </c>
      <c r="O117" s="56">
        <f t="shared" si="7"/>
        <v>78.333333333333329</v>
      </c>
    </row>
    <row r="118" spans="1:15" s="35" customFormat="1" x14ac:dyDescent="0.3">
      <c r="A118" s="49">
        <v>14.3</v>
      </c>
      <c r="B118" s="50" t="s">
        <v>94</v>
      </c>
      <c r="C118" s="49">
        <v>3</v>
      </c>
      <c r="D118" s="49">
        <v>3</v>
      </c>
      <c r="E118" s="51">
        <v>632600</v>
      </c>
      <c r="F118" s="51">
        <v>216300</v>
      </c>
      <c r="G118" s="52">
        <v>41719.1</v>
      </c>
      <c r="H118" s="51">
        <v>216300</v>
      </c>
      <c r="I118" s="52">
        <v>158151.20000000001</v>
      </c>
      <c r="J118" s="51">
        <v>100000</v>
      </c>
      <c r="K118" s="52">
        <v>0</v>
      </c>
      <c r="L118" s="51">
        <f t="shared" si="4"/>
        <v>532600</v>
      </c>
      <c r="M118" s="52">
        <f t="shared" si="5"/>
        <v>199870.30000000002</v>
      </c>
      <c r="N118" s="52">
        <f t="shared" si="6"/>
        <v>84.192222573506172</v>
      </c>
      <c r="O118" s="52">
        <f t="shared" si="7"/>
        <v>31.595052165665507</v>
      </c>
    </row>
    <row r="119" spans="1:15" s="9" customFormat="1" x14ac:dyDescent="0.3">
      <c r="A119" s="98" t="s">
        <v>95</v>
      </c>
      <c r="B119" s="98"/>
      <c r="C119" s="86">
        <f>SUM(C115,C110,C105,C95,C80,C71,C57,C55,C47,C35,C21,C17,C14,C7)</f>
        <v>427</v>
      </c>
      <c r="D119" s="86">
        <f t="shared" ref="D119:J119" si="8">SUM(D115,D110,D105,D95,D80,D71,D57,D55,D47,D35,D21,D17,D14,D7)</f>
        <v>245</v>
      </c>
      <c r="E119" s="31">
        <f t="shared" si="8"/>
        <v>543971400</v>
      </c>
      <c r="F119" s="31">
        <f t="shared" si="8"/>
        <v>163450275</v>
      </c>
      <c r="G119" s="29">
        <f t="shared" si="8"/>
        <v>94569590.929999992</v>
      </c>
      <c r="H119" s="31">
        <f t="shared" si="8"/>
        <v>174511417</v>
      </c>
      <c r="I119" s="29">
        <f t="shared" si="8"/>
        <v>120143911.31</v>
      </c>
      <c r="J119" s="31">
        <f t="shared" si="8"/>
        <v>112482647</v>
      </c>
      <c r="K119" s="29">
        <f>SUM(K115,K110,K105,K95,K80,K71,K57,K55,K47,K35,K21,K17,K14,K7)</f>
        <v>22301187.870000001</v>
      </c>
      <c r="L119" s="31">
        <f>SUM(F119,H119,J119)</f>
        <v>450444339</v>
      </c>
      <c r="M119" s="59">
        <f>SUM(G119,I119,K119)</f>
        <v>237014690.11000001</v>
      </c>
      <c r="N119" s="29">
        <f t="shared" si="6"/>
        <v>82.806621634887421</v>
      </c>
      <c r="O119" s="29">
        <f t="shared" si="7"/>
        <v>43.571167548514502</v>
      </c>
    </row>
  </sheetData>
  <mergeCells count="14">
    <mergeCell ref="A119:B119"/>
    <mergeCell ref="J4:K5"/>
    <mergeCell ref="L4:M5"/>
    <mergeCell ref="N4:O5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" right="0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"/>
  <sheetViews>
    <sheetView view="pageBreakPreview" zoomScale="75" zoomScaleNormal="7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ColWidth="199" defaultRowHeight="18.75" x14ac:dyDescent="0.3"/>
  <cols>
    <col min="1" max="1" width="5.125" style="1" bestFit="1" customWidth="1"/>
    <col min="2" max="2" width="27.25" style="1" bestFit="1" customWidth="1"/>
    <col min="3" max="3" width="7" style="1" bestFit="1" customWidth="1"/>
    <col min="4" max="4" width="10.125" style="1" bestFit="1" customWidth="1"/>
    <col min="5" max="5" width="10.625" style="4" bestFit="1" customWidth="1"/>
    <col min="6" max="6" width="9.75" style="4" bestFit="1" customWidth="1"/>
    <col min="7" max="7" width="11.75" style="1" bestFit="1" customWidth="1"/>
    <col min="8" max="8" width="9.75" style="4" bestFit="1" customWidth="1"/>
    <col min="9" max="9" width="12" style="1" bestFit="1" customWidth="1"/>
    <col min="10" max="10" width="9.75" style="4" bestFit="1" customWidth="1"/>
    <col min="11" max="11" width="10.875" style="1" bestFit="1" customWidth="1"/>
    <col min="12" max="12" width="10.5" style="4" bestFit="1" customWidth="1"/>
    <col min="13" max="13" width="11.75" style="1" bestFit="1" customWidth="1"/>
    <col min="14" max="14" width="6" style="1" bestFit="1" customWidth="1"/>
    <col min="15" max="15" width="5.75" style="1" bestFit="1" customWidth="1"/>
    <col min="16" max="16384" width="199" style="1"/>
  </cols>
  <sheetData>
    <row r="1" spans="1:15" ht="21" x14ac:dyDescent="0.3">
      <c r="A1" s="110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x14ac:dyDescent="0.3">
      <c r="A2" s="110" t="s">
        <v>138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1" x14ac:dyDescent="0.3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8.75" customHeight="1" x14ac:dyDescent="0.3">
      <c r="A4" s="112" t="s">
        <v>2</v>
      </c>
      <c r="B4" s="112" t="s">
        <v>3</v>
      </c>
      <c r="C4" s="113" t="s">
        <v>133</v>
      </c>
      <c r="D4" s="113" t="s">
        <v>139</v>
      </c>
      <c r="E4" s="116" t="s">
        <v>137</v>
      </c>
      <c r="F4" s="108" t="s">
        <v>134</v>
      </c>
      <c r="G4" s="108"/>
      <c r="H4" s="108" t="s">
        <v>135</v>
      </c>
      <c r="I4" s="108"/>
      <c r="J4" s="108" t="s">
        <v>136</v>
      </c>
      <c r="K4" s="108"/>
      <c r="L4" s="96" t="s">
        <v>140</v>
      </c>
      <c r="M4" s="96"/>
      <c r="N4" s="97" t="s">
        <v>141</v>
      </c>
      <c r="O4" s="97"/>
    </row>
    <row r="5" spans="1:15" x14ac:dyDescent="0.3">
      <c r="A5" s="112"/>
      <c r="B5" s="112"/>
      <c r="C5" s="114"/>
      <c r="D5" s="114"/>
      <c r="E5" s="117"/>
      <c r="F5" s="108"/>
      <c r="G5" s="108"/>
      <c r="H5" s="108"/>
      <c r="I5" s="108"/>
      <c r="J5" s="108"/>
      <c r="K5" s="108"/>
      <c r="L5" s="96"/>
      <c r="M5" s="96"/>
      <c r="N5" s="97"/>
      <c r="O5" s="97"/>
    </row>
    <row r="6" spans="1:15" x14ac:dyDescent="0.3">
      <c r="A6" s="112"/>
      <c r="B6" s="112"/>
      <c r="C6" s="115"/>
      <c r="D6" s="115"/>
      <c r="E6" s="118"/>
      <c r="F6" s="73" t="s">
        <v>4</v>
      </c>
      <c r="G6" s="89" t="s">
        <v>5</v>
      </c>
      <c r="H6" s="73" t="s">
        <v>4</v>
      </c>
      <c r="I6" s="89" t="s">
        <v>5</v>
      </c>
      <c r="J6" s="73" t="s">
        <v>4</v>
      </c>
      <c r="K6" s="89" t="s">
        <v>5</v>
      </c>
      <c r="L6" s="73" t="s">
        <v>4</v>
      </c>
      <c r="M6" s="89" t="s">
        <v>5</v>
      </c>
      <c r="N6" s="89" t="s">
        <v>4</v>
      </c>
      <c r="O6" s="89" t="s">
        <v>5</v>
      </c>
    </row>
    <row r="7" spans="1:15" s="9" customFormat="1" x14ac:dyDescent="0.3">
      <c r="A7" s="78">
        <v>1</v>
      </c>
      <c r="B7" s="79" t="s">
        <v>6</v>
      </c>
      <c r="C7" s="78">
        <v>60</v>
      </c>
      <c r="D7" s="78">
        <v>25</v>
      </c>
      <c r="E7" s="80">
        <v>71223393</v>
      </c>
      <c r="F7" s="80">
        <v>17331658</v>
      </c>
      <c r="G7" s="81">
        <v>11900090.029999999</v>
      </c>
      <c r="H7" s="80">
        <v>16418858</v>
      </c>
      <c r="I7" s="81">
        <v>10792836.48</v>
      </c>
      <c r="J7" s="80">
        <v>16069820</v>
      </c>
      <c r="K7" s="81">
        <v>469568.1</v>
      </c>
      <c r="L7" s="80">
        <f>SUM(F7,H7,J7)</f>
        <v>49820336</v>
      </c>
      <c r="M7" s="81">
        <f>SUM(G7,I7,K7)</f>
        <v>23162494.609999999</v>
      </c>
      <c r="N7" s="81">
        <f>(L7*100)/E7</f>
        <v>69.949399911346546</v>
      </c>
      <c r="O7" s="81">
        <f>(M7*100)/E7</f>
        <v>32.520908699196625</v>
      </c>
    </row>
    <row r="8" spans="1:15" s="9" customFormat="1" x14ac:dyDescent="0.3">
      <c r="A8" s="22">
        <v>2</v>
      </c>
      <c r="B8" s="23" t="s">
        <v>13</v>
      </c>
      <c r="C8" s="22">
        <v>13</v>
      </c>
      <c r="D8" s="22">
        <v>4</v>
      </c>
      <c r="E8" s="24">
        <v>1406790</v>
      </c>
      <c r="F8" s="24">
        <v>200150</v>
      </c>
      <c r="G8" s="25">
        <v>62864.73</v>
      </c>
      <c r="H8" s="24">
        <v>275830</v>
      </c>
      <c r="I8" s="25">
        <v>80019.98</v>
      </c>
      <c r="J8" s="24">
        <v>413930</v>
      </c>
      <c r="K8" s="25">
        <v>7285</v>
      </c>
      <c r="L8" s="24">
        <f t="shared" ref="L8:M13" si="0">SUM(F8,H8,J8)</f>
        <v>889910</v>
      </c>
      <c r="M8" s="25">
        <f t="shared" si="0"/>
        <v>150169.71</v>
      </c>
      <c r="N8" s="25">
        <f t="shared" ref="N8:N13" si="1">(L8*100)/E8</f>
        <v>63.258197740956362</v>
      </c>
      <c r="O8" s="25">
        <f t="shared" ref="O8:O13" si="2">(M8*100)/E8</f>
        <v>10.67463587315804</v>
      </c>
    </row>
    <row r="9" spans="1:15" s="9" customFormat="1" x14ac:dyDescent="0.3">
      <c r="A9" s="22">
        <v>3</v>
      </c>
      <c r="B9" s="23" t="s">
        <v>16</v>
      </c>
      <c r="C9" s="22">
        <v>23</v>
      </c>
      <c r="D9" s="22">
        <v>12</v>
      </c>
      <c r="E9" s="24">
        <v>5741400</v>
      </c>
      <c r="F9" s="24">
        <v>2052678</v>
      </c>
      <c r="G9" s="25">
        <v>824734.09</v>
      </c>
      <c r="H9" s="24">
        <v>1140379</v>
      </c>
      <c r="I9" s="25">
        <v>1613668.45</v>
      </c>
      <c r="J9" s="24">
        <v>678164</v>
      </c>
      <c r="K9" s="25">
        <v>50465</v>
      </c>
      <c r="L9" s="24">
        <f t="shared" si="0"/>
        <v>3871221</v>
      </c>
      <c r="M9" s="25">
        <f t="shared" si="0"/>
        <v>2488867.54</v>
      </c>
      <c r="N9" s="25">
        <f t="shared" si="1"/>
        <v>67.42642909394921</v>
      </c>
      <c r="O9" s="25">
        <f t="shared" si="2"/>
        <v>43.349488626467412</v>
      </c>
    </row>
    <row r="10" spans="1:15" s="9" customFormat="1" x14ac:dyDescent="0.3">
      <c r="A10" s="22">
        <v>4</v>
      </c>
      <c r="B10" s="23" t="s">
        <v>19</v>
      </c>
      <c r="C10" s="22">
        <v>50</v>
      </c>
      <c r="D10" s="22">
        <v>22</v>
      </c>
      <c r="E10" s="24">
        <v>4498361</v>
      </c>
      <c r="F10" s="24">
        <v>706202</v>
      </c>
      <c r="G10" s="25">
        <v>515177.94</v>
      </c>
      <c r="H10" s="24">
        <v>1096047</v>
      </c>
      <c r="I10" s="25">
        <v>843394.27</v>
      </c>
      <c r="J10" s="24">
        <v>1280707</v>
      </c>
      <c r="K10" s="25">
        <v>430491.77</v>
      </c>
      <c r="L10" s="24">
        <f t="shared" si="0"/>
        <v>3082956</v>
      </c>
      <c r="M10" s="25">
        <f t="shared" si="0"/>
        <v>1789063.98</v>
      </c>
      <c r="N10" s="25">
        <f t="shared" si="1"/>
        <v>68.535095338057573</v>
      </c>
      <c r="O10" s="25">
        <f t="shared" si="2"/>
        <v>39.77146298396238</v>
      </c>
    </row>
    <row r="11" spans="1:15" s="9" customFormat="1" x14ac:dyDescent="0.3">
      <c r="A11" s="22">
        <v>5</v>
      </c>
      <c r="B11" s="23" t="s">
        <v>32</v>
      </c>
      <c r="C11" s="22">
        <v>16</v>
      </c>
      <c r="D11" s="22">
        <v>11</v>
      </c>
      <c r="E11" s="24">
        <v>2432189</v>
      </c>
      <c r="F11" s="24">
        <v>774900</v>
      </c>
      <c r="G11" s="25">
        <v>309888.95</v>
      </c>
      <c r="H11" s="24">
        <v>694294</v>
      </c>
      <c r="I11" s="25">
        <v>361934.84</v>
      </c>
      <c r="J11" s="24">
        <v>507944</v>
      </c>
      <c r="K11" s="25">
        <v>98068.4</v>
      </c>
      <c r="L11" s="24">
        <f t="shared" si="0"/>
        <v>1977138</v>
      </c>
      <c r="M11" s="25">
        <f t="shared" si="0"/>
        <v>769892.19000000006</v>
      </c>
      <c r="N11" s="25">
        <f t="shared" si="1"/>
        <v>81.290475370129542</v>
      </c>
      <c r="O11" s="25">
        <f t="shared" si="2"/>
        <v>31.654291257792877</v>
      </c>
    </row>
    <row r="12" spans="1:15" s="9" customFormat="1" x14ac:dyDescent="0.3">
      <c r="A12" s="22">
        <v>6</v>
      </c>
      <c r="B12" s="23" t="s">
        <v>41</v>
      </c>
      <c r="C12" s="22">
        <v>20</v>
      </c>
      <c r="D12" s="22">
        <v>12</v>
      </c>
      <c r="E12" s="24">
        <v>2289996</v>
      </c>
      <c r="F12" s="24">
        <v>221076</v>
      </c>
      <c r="G12" s="25">
        <v>162563.16</v>
      </c>
      <c r="H12" s="24">
        <v>1010799</v>
      </c>
      <c r="I12" s="25">
        <v>517595.19</v>
      </c>
      <c r="J12" s="24">
        <v>818685</v>
      </c>
      <c r="K12" s="25">
        <v>8139.37</v>
      </c>
      <c r="L12" s="24">
        <f t="shared" si="0"/>
        <v>2050560</v>
      </c>
      <c r="M12" s="25">
        <f t="shared" si="0"/>
        <v>688297.72</v>
      </c>
      <c r="N12" s="25">
        <f t="shared" si="1"/>
        <v>89.544261212683338</v>
      </c>
      <c r="O12" s="25">
        <f t="shared" si="2"/>
        <v>30.056721496456763</v>
      </c>
    </row>
    <row r="13" spans="1:15" s="9" customFormat="1" x14ac:dyDescent="0.3">
      <c r="A13" s="22">
        <v>7</v>
      </c>
      <c r="B13" s="23" t="s">
        <v>47</v>
      </c>
      <c r="C13" s="22">
        <v>54</v>
      </c>
      <c r="D13" s="22">
        <v>32</v>
      </c>
      <c r="E13" s="24">
        <v>26489312</v>
      </c>
      <c r="F13" s="24">
        <v>5127478</v>
      </c>
      <c r="G13" s="25">
        <v>2170665.09</v>
      </c>
      <c r="H13" s="24">
        <v>6026778</v>
      </c>
      <c r="I13" s="25">
        <v>4320811.17</v>
      </c>
      <c r="J13" s="24">
        <v>7013384</v>
      </c>
      <c r="K13" s="25">
        <v>459237</v>
      </c>
      <c r="L13" s="24">
        <f t="shared" si="0"/>
        <v>18167640</v>
      </c>
      <c r="M13" s="25">
        <f t="shared" si="0"/>
        <v>6950713.2599999998</v>
      </c>
      <c r="N13" s="25">
        <f t="shared" si="1"/>
        <v>68.584793746247541</v>
      </c>
      <c r="O13" s="25">
        <f t="shared" si="2"/>
        <v>26.239689652943799</v>
      </c>
    </row>
    <row r="14" spans="1:15" s="9" customFormat="1" x14ac:dyDescent="0.3">
      <c r="A14" s="22">
        <v>8</v>
      </c>
      <c r="B14" s="23" t="s">
        <v>48</v>
      </c>
      <c r="C14" s="22">
        <v>98</v>
      </c>
      <c r="D14" s="22">
        <v>38</v>
      </c>
      <c r="E14" s="24">
        <v>5121486</v>
      </c>
      <c r="F14" s="24">
        <v>932752</v>
      </c>
      <c r="G14" s="25">
        <v>615099.51</v>
      </c>
      <c r="H14" s="24">
        <v>1591597</v>
      </c>
      <c r="I14" s="25">
        <v>1106584.07</v>
      </c>
      <c r="J14" s="24">
        <v>1081061</v>
      </c>
      <c r="K14" s="25">
        <v>95060</v>
      </c>
      <c r="L14" s="24">
        <f t="shared" ref="L14:M20" si="3">SUM(F14,H14,J14)</f>
        <v>3605410</v>
      </c>
      <c r="M14" s="25">
        <f t="shared" si="3"/>
        <v>1816743.58</v>
      </c>
      <c r="N14" s="25">
        <f t="shared" ref="N14:N20" si="4">(L14*100)/E14</f>
        <v>70.397732220687516</v>
      </c>
      <c r="O14" s="25">
        <f t="shared" ref="O14:O20" si="5">(M14*100)/E14</f>
        <v>35.472977569400754</v>
      </c>
    </row>
    <row r="15" spans="1:15" s="9" customFormat="1" x14ac:dyDescent="0.3">
      <c r="A15" s="22">
        <v>9</v>
      </c>
      <c r="B15" s="23" t="s">
        <v>59</v>
      </c>
      <c r="C15" s="22">
        <v>30</v>
      </c>
      <c r="D15" s="22">
        <v>17</v>
      </c>
      <c r="E15" s="24">
        <v>7335888</v>
      </c>
      <c r="F15" s="24">
        <v>1337440</v>
      </c>
      <c r="G15" s="25">
        <v>1170766.21</v>
      </c>
      <c r="H15" s="24">
        <v>3019615</v>
      </c>
      <c r="I15" s="25">
        <v>2281037.29</v>
      </c>
      <c r="J15" s="24">
        <v>986625</v>
      </c>
      <c r="K15" s="25">
        <v>217806</v>
      </c>
      <c r="L15" s="24">
        <f t="shared" si="3"/>
        <v>5343680</v>
      </c>
      <c r="M15" s="25">
        <f t="shared" si="3"/>
        <v>3669609.5</v>
      </c>
      <c r="N15" s="25">
        <f t="shared" si="4"/>
        <v>72.842987788254135</v>
      </c>
      <c r="O15" s="25">
        <f t="shared" si="5"/>
        <v>50.02270345457837</v>
      </c>
    </row>
    <row r="16" spans="1:15" s="9" customFormat="1" x14ac:dyDescent="0.3">
      <c r="A16" s="22">
        <v>10</v>
      </c>
      <c r="B16" s="23" t="s">
        <v>66</v>
      </c>
      <c r="C16" s="22">
        <v>33</v>
      </c>
      <c r="D16" s="22">
        <v>19</v>
      </c>
      <c r="E16" s="24">
        <v>4824875</v>
      </c>
      <c r="F16" s="24">
        <v>1321096</v>
      </c>
      <c r="G16" s="25">
        <v>490047.17</v>
      </c>
      <c r="H16" s="24">
        <v>1720240</v>
      </c>
      <c r="I16" s="25">
        <v>578474.99</v>
      </c>
      <c r="J16" s="24">
        <v>938414</v>
      </c>
      <c r="K16" s="25">
        <v>16900</v>
      </c>
      <c r="L16" s="24">
        <f t="shared" si="3"/>
        <v>3979750</v>
      </c>
      <c r="M16" s="25">
        <f t="shared" si="3"/>
        <v>1085422.1599999999</v>
      </c>
      <c r="N16" s="25">
        <f t="shared" si="4"/>
        <v>82.484002176222177</v>
      </c>
      <c r="O16" s="25">
        <f t="shared" si="5"/>
        <v>22.496378869918907</v>
      </c>
    </row>
    <row r="17" spans="1:15" s="9" customFormat="1" x14ac:dyDescent="0.3">
      <c r="A17" s="22">
        <v>11</v>
      </c>
      <c r="B17" s="23" t="s">
        <v>77</v>
      </c>
      <c r="C17" s="22">
        <v>7</v>
      </c>
      <c r="D17" s="22">
        <v>5</v>
      </c>
      <c r="E17" s="24">
        <v>2566990</v>
      </c>
      <c r="F17" s="24">
        <v>714077</v>
      </c>
      <c r="G17" s="25">
        <v>378661.08</v>
      </c>
      <c r="H17" s="24">
        <v>510551</v>
      </c>
      <c r="I17" s="25">
        <v>284647.19</v>
      </c>
      <c r="J17" s="24">
        <v>1050427</v>
      </c>
      <c r="K17" s="25">
        <v>113815.91</v>
      </c>
      <c r="L17" s="24">
        <f t="shared" si="3"/>
        <v>2275055</v>
      </c>
      <c r="M17" s="25">
        <f t="shared" si="3"/>
        <v>777124.18</v>
      </c>
      <c r="N17" s="25">
        <f t="shared" si="4"/>
        <v>88.627341750454818</v>
      </c>
      <c r="O17" s="25">
        <f t="shared" si="5"/>
        <v>30.2737517481564</v>
      </c>
    </row>
    <row r="18" spans="1:15" s="9" customFormat="1" x14ac:dyDescent="0.3">
      <c r="A18" s="22">
        <v>12</v>
      </c>
      <c r="B18" s="23" t="s">
        <v>86</v>
      </c>
      <c r="C18" s="22">
        <v>18</v>
      </c>
      <c r="D18" s="22">
        <v>10</v>
      </c>
      <c r="E18" s="24">
        <v>5703925</v>
      </c>
      <c r="F18" s="24">
        <v>1639363</v>
      </c>
      <c r="G18" s="25">
        <v>584086.47</v>
      </c>
      <c r="H18" s="24">
        <v>2516637</v>
      </c>
      <c r="I18" s="25">
        <v>1261430.1399999999</v>
      </c>
      <c r="J18" s="24">
        <v>947453</v>
      </c>
      <c r="K18" s="25">
        <v>136790</v>
      </c>
      <c r="L18" s="24">
        <f t="shared" si="3"/>
        <v>5103453</v>
      </c>
      <c r="M18" s="25">
        <f t="shared" si="3"/>
        <v>1982306.6099999999</v>
      </c>
      <c r="N18" s="25">
        <f t="shared" si="4"/>
        <v>89.472652603251277</v>
      </c>
      <c r="O18" s="25">
        <f t="shared" si="5"/>
        <v>34.753377893292779</v>
      </c>
    </row>
    <row r="19" spans="1:15" s="9" customFormat="1" x14ac:dyDescent="0.3">
      <c r="A19" s="22">
        <v>13</v>
      </c>
      <c r="B19" s="23" t="s">
        <v>89</v>
      </c>
      <c r="C19" s="22">
        <v>18</v>
      </c>
      <c r="D19" s="22">
        <v>12</v>
      </c>
      <c r="E19" s="24">
        <v>7467105</v>
      </c>
      <c r="F19" s="24">
        <v>1715387</v>
      </c>
      <c r="G19" s="25">
        <v>2701352.72</v>
      </c>
      <c r="H19" s="24">
        <v>1848202</v>
      </c>
      <c r="I19" s="25">
        <v>814050.34</v>
      </c>
      <c r="J19" s="24">
        <v>1851657</v>
      </c>
      <c r="K19" s="25">
        <v>62131.3</v>
      </c>
      <c r="L19" s="24">
        <f t="shared" si="3"/>
        <v>5415246</v>
      </c>
      <c r="M19" s="25">
        <f t="shared" si="3"/>
        <v>3577534.36</v>
      </c>
      <c r="N19" s="25">
        <f t="shared" si="4"/>
        <v>72.521358679166823</v>
      </c>
      <c r="O19" s="25">
        <f t="shared" si="5"/>
        <v>47.91059399861124</v>
      </c>
    </row>
    <row r="20" spans="1:15" s="9" customFormat="1" x14ac:dyDescent="0.3">
      <c r="A20" s="82">
        <v>14</v>
      </c>
      <c r="B20" s="83" t="s">
        <v>93</v>
      </c>
      <c r="C20" s="82">
        <v>26</v>
      </c>
      <c r="D20" s="82">
        <v>13</v>
      </c>
      <c r="E20" s="84">
        <v>23721930</v>
      </c>
      <c r="F20" s="84">
        <v>4324954</v>
      </c>
      <c r="G20" s="85">
        <v>2533035.48</v>
      </c>
      <c r="H20" s="84">
        <v>6516189</v>
      </c>
      <c r="I20" s="85">
        <v>3851100.87</v>
      </c>
      <c r="J20" s="84">
        <v>6344104</v>
      </c>
      <c r="K20" s="85">
        <v>310039.59999999998</v>
      </c>
      <c r="L20" s="84">
        <f t="shared" si="3"/>
        <v>17185247</v>
      </c>
      <c r="M20" s="85">
        <f t="shared" si="3"/>
        <v>6694175.9499999993</v>
      </c>
      <c r="N20" s="85">
        <f t="shared" si="4"/>
        <v>72.444556576973284</v>
      </c>
      <c r="O20" s="85">
        <f t="shared" si="5"/>
        <v>28.219356308698316</v>
      </c>
    </row>
    <row r="21" spans="1:15" s="9" customFormat="1" x14ac:dyDescent="0.3">
      <c r="A21" s="109" t="s">
        <v>95</v>
      </c>
      <c r="B21" s="109"/>
      <c r="C21" s="88">
        <f t="shared" ref="C21:K21" si="6">SUM(C20,C19,C18,C17,C16,C15,C14,C13,C12,C11,C10,C9,C8,C7)</f>
        <v>466</v>
      </c>
      <c r="D21" s="88">
        <f t="shared" si="6"/>
        <v>232</v>
      </c>
      <c r="E21" s="3">
        <f t="shared" si="6"/>
        <v>170823640</v>
      </c>
      <c r="F21" s="3">
        <f t="shared" si="6"/>
        <v>38399211</v>
      </c>
      <c r="G21" s="2">
        <f t="shared" si="6"/>
        <v>24419032.629999999</v>
      </c>
      <c r="H21" s="3">
        <f t="shared" si="6"/>
        <v>44386016</v>
      </c>
      <c r="I21" s="2">
        <f t="shared" si="6"/>
        <v>28707585.27</v>
      </c>
      <c r="J21" s="3">
        <f t="shared" si="6"/>
        <v>39982375</v>
      </c>
      <c r="K21" s="2">
        <f t="shared" si="6"/>
        <v>2475797.4500000002</v>
      </c>
      <c r="L21" s="3">
        <f t="shared" ref="L21" si="7">SUM(F21,H21,J21)</f>
        <v>122767602</v>
      </c>
      <c r="M21" s="60">
        <f>SUM(G21,I21,K21)</f>
        <v>55602415.350000001</v>
      </c>
      <c r="N21" s="2">
        <f>(L21*100)/E21</f>
        <v>71.868040044106309</v>
      </c>
      <c r="O21" s="2">
        <f>(M21*100)/E21</f>
        <v>32.549602238893868</v>
      </c>
    </row>
  </sheetData>
  <mergeCells count="14">
    <mergeCell ref="J4:K5"/>
    <mergeCell ref="L4:M5"/>
    <mergeCell ref="N4:O5"/>
    <mergeCell ref="A21:B21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1"/>
  <sheetViews>
    <sheetView view="pageBreakPreview" zoomScale="75" zoomScaleNormal="70" zoomScaleSheetLayoutView="75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N4" sqref="N4:O5"/>
    </sheetView>
  </sheetViews>
  <sheetFormatPr defaultColWidth="199" defaultRowHeight="18.75" x14ac:dyDescent="0.3"/>
  <cols>
    <col min="1" max="1" width="5.125" style="1" bestFit="1" customWidth="1"/>
    <col min="2" max="2" width="33.875" style="1" bestFit="1" customWidth="1"/>
    <col min="3" max="3" width="6.75" style="1" bestFit="1" customWidth="1"/>
    <col min="4" max="4" width="10.125" style="1" bestFit="1" customWidth="1"/>
    <col min="5" max="5" width="11.25" style="4" bestFit="1" customWidth="1"/>
    <col min="6" max="6" width="10.25" style="4" bestFit="1" customWidth="1"/>
    <col min="7" max="7" width="12.5" style="1" bestFit="1" customWidth="1"/>
    <col min="8" max="8" width="10.625" style="4" bestFit="1" customWidth="1"/>
    <col min="9" max="9" width="12.75" style="1" customWidth="1"/>
    <col min="10" max="10" width="10.25" style="4" customWidth="1"/>
    <col min="11" max="11" width="11.375" style="1" bestFit="1" customWidth="1"/>
    <col min="12" max="12" width="11" style="4" bestFit="1" customWidth="1"/>
    <col min="13" max="13" width="12.5" style="1" bestFit="1" customWidth="1"/>
    <col min="14" max="14" width="8.375" style="1" bestFit="1" customWidth="1"/>
    <col min="15" max="15" width="6.375" style="1" bestFit="1" customWidth="1"/>
    <col min="16" max="16384" width="199" style="1"/>
  </cols>
  <sheetData>
    <row r="1" spans="1:15" ht="21" x14ac:dyDescent="0.3">
      <c r="A1" s="11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x14ac:dyDescent="0.3">
      <c r="A2" s="110" t="s">
        <v>138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1" x14ac:dyDescent="0.3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8.75" customHeight="1" x14ac:dyDescent="0.3">
      <c r="A4" s="112" t="s">
        <v>2</v>
      </c>
      <c r="B4" s="112" t="s">
        <v>3</v>
      </c>
      <c r="C4" s="113" t="s">
        <v>133</v>
      </c>
      <c r="D4" s="113" t="s">
        <v>139</v>
      </c>
      <c r="E4" s="116" t="s">
        <v>137</v>
      </c>
      <c r="F4" s="108" t="s">
        <v>134</v>
      </c>
      <c r="G4" s="108"/>
      <c r="H4" s="108" t="s">
        <v>135</v>
      </c>
      <c r="I4" s="108"/>
      <c r="J4" s="108" t="s">
        <v>136</v>
      </c>
      <c r="K4" s="108"/>
      <c r="L4" s="96" t="s">
        <v>140</v>
      </c>
      <c r="M4" s="96"/>
      <c r="N4" s="97" t="s">
        <v>141</v>
      </c>
      <c r="O4" s="97"/>
    </row>
    <row r="5" spans="1:15" x14ac:dyDescent="0.3">
      <c r="A5" s="112"/>
      <c r="B5" s="112"/>
      <c r="C5" s="114"/>
      <c r="D5" s="114"/>
      <c r="E5" s="117"/>
      <c r="F5" s="108"/>
      <c r="G5" s="108"/>
      <c r="H5" s="108"/>
      <c r="I5" s="108"/>
      <c r="J5" s="108"/>
      <c r="K5" s="108"/>
      <c r="L5" s="96"/>
      <c r="M5" s="96"/>
      <c r="N5" s="97"/>
      <c r="O5" s="97"/>
    </row>
    <row r="6" spans="1:15" x14ac:dyDescent="0.3">
      <c r="A6" s="112"/>
      <c r="B6" s="112"/>
      <c r="C6" s="115"/>
      <c r="D6" s="115"/>
      <c r="E6" s="118"/>
      <c r="F6" s="73" t="s">
        <v>4</v>
      </c>
      <c r="G6" s="89" t="s">
        <v>5</v>
      </c>
      <c r="H6" s="73" t="s">
        <v>4</v>
      </c>
      <c r="I6" s="89" t="s">
        <v>5</v>
      </c>
      <c r="J6" s="73" t="s">
        <v>4</v>
      </c>
      <c r="K6" s="89" t="s">
        <v>5</v>
      </c>
      <c r="L6" s="73" t="s">
        <v>4</v>
      </c>
      <c r="M6" s="89" t="s">
        <v>5</v>
      </c>
      <c r="N6" s="89" t="s">
        <v>4</v>
      </c>
      <c r="O6" s="89" t="s">
        <v>5</v>
      </c>
    </row>
    <row r="7" spans="1:15" s="9" customFormat="1" x14ac:dyDescent="0.3">
      <c r="A7" s="5">
        <v>1</v>
      </c>
      <c r="B7" s="6" t="s">
        <v>6</v>
      </c>
      <c r="C7" s="5">
        <v>60</v>
      </c>
      <c r="D7" s="5">
        <v>25</v>
      </c>
      <c r="E7" s="7">
        <v>71223393</v>
      </c>
      <c r="F7" s="7">
        <v>17331658</v>
      </c>
      <c r="G7" s="8">
        <v>11900090.029999999</v>
      </c>
      <c r="H7" s="7">
        <v>16418858</v>
      </c>
      <c r="I7" s="8">
        <v>10792836.48</v>
      </c>
      <c r="J7" s="7">
        <v>16069820</v>
      </c>
      <c r="K7" s="8">
        <v>469568.1</v>
      </c>
      <c r="L7" s="7">
        <f>SUM(F7,H7,J7)</f>
        <v>49820336</v>
      </c>
      <c r="M7" s="8">
        <f>SUM(G7,I7,K7)</f>
        <v>23162494.609999999</v>
      </c>
      <c r="N7" s="8">
        <f>(L7*100)/E7</f>
        <v>69.949399911346546</v>
      </c>
      <c r="O7" s="8">
        <f>(M7*100)/E7</f>
        <v>32.520908699196625</v>
      </c>
    </row>
    <row r="8" spans="1:15" s="32" customFormat="1" x14ac:dyDescent="0.3">
      <c r="A8" s="10">
        <v>1.1000000000000001</v>
      </c>
      <c r="B8" s="11" t="s">
        <v>7</v>
      </c>
      <c r="C8" s="10">
        <v>12</v>
      </c>
      <c r="D8" s="10">
        <v>6</v>
      </c>
      <c r="E8" s="12">
        <v>3793680</v>
      </c>
      <c r="F8" s="12">
        <v>351560</v>
      </c>
      <c r="G8" s="13">
        <v>132573</v>
      </c>
      <c r="H8" s="12">
        <v>421810</v>
      </c>
      <c r="I8" s="13">
        <v>547142</v>
      </c>
      <c r="J8" s="12">
        <v>988310</v>
      </c>
      <c r="K8" s="13">
        <v>3000</v>
      </c>
      <c r="L8" s="12">
        <f t="shared" ref="L8:L71" si="0">SUM(F8,H8,J8)</f>
        <v>1761680</v>
      </c>
      <c r="M8" s="13">
        <f t="shared" ref="M8:M71" si="1">SUM(G8,I8,K8)</f>
        <v>682715</v>
      </c>
      <c r="N8" s="13">
        <f t="shared" ref="N8:N71" si="2">(L8*100)/E8</f>
        <v>46.437232449758547</v>
      </c>
      <c r="O8" s="13">
        <f t="shared" ref="O8:O71" si="3">(M8*100)/E8</f>
        <v>17.996114590582231</v>
      </c>
    </row>
    <row r="9" spans="1:15" s="33" customFormat="1" x14ac:dyDescent="0.3">
      <c r="A9" s="14">
        <v>1.2</v>
      </c>
      <c r="B9" s="15" t="s">
        <v>97</v>
      </c>
      <c r="C9" s="14">
        <v>7</v>
      </c>
      <c r="D9" s="14">
        <v>1</v>
      </c>
      <c r="E9" s="16">
        <v>20665003</v>
      </c>
      <c r="F9" s="16">
        <v>5129698</v>
      </c>
      <c r="G9" s="17">
        <v>4384563.37</v>
      </c>
      <c r="H9" s="16">
        <v>5433915</v>
      </c>
      <c r="I9" s="17">
        <v>4690354.8499999996</v>
      </c>
      <c r="J9" s="16">
        <v>5029695</v>
      </c>
      <c r="K9" s="17">
        <v>0</v>
      </c>
      <c r="L9" s="16">
        <f t="shared" si="0"/>
        <v>15593308</v>
      </c>
      <c r="M9" s="17">
        <f t="shared" si="1"/>
        <v>9074918.2199999988</v>
      </c>
      <c r="N9" s="17">
        <f t="shared" si="2"/>
        <v>75.457564656535496</v>
      </c>
      <c r="O9" s="17">
        <f t="shared" si="3"/>
        <v>43.914429724496038</v>
      </c>
    </row>
    <row r="10" spans="1:15" s="33" customFormat="1" x14ac:dyDescent="0.3">
      <c r="A10" s="14">
        <v>1.3</v>
      </c>
      <c r="B10" s="15" t="s">
        <v>98</v>
      </c>
      <c r="C10" s="14">
        <v>3</v>
      </c>
      <c r="D10" s="14">
        <v>3</v>
      </c>
      <c r="E10" s="16">
        <v>29328795</v>
      </c>
      <c r="F10" s="16">
        <v>9202560</v>
      </c>
      <c r="G10" s="17">
        <v>5888615.5899999999</v>
      </c>
      <c r="H10" s="16">
        <v>6525700</v>
      </c>
      <c r="I10" s="17">
        <v>2905696.2</v>
      </c>
      <c r="J10" s="16">
        <v>5832500</v>
      </c>
      <c r="K10" s="17">
        <v>354090.1</v>
      </c>
      <c r="L10" s="16">
        <f t="shared" si="0"/>
        <v>21560760</v>
      </c>
      <c r="M10" s="17">
        <f t="shared" si="1"/>
        <v>9148401.8899999987</v>
      </c>
      <c r="N10" s="17">
        <f t="shared" si="2"/>
        <v>73.513964688968642</v>
      </c>
      <c r="O10" s="17">
        <f t="shared" si="3"/>
        <v>31.192559701140119</v>
      </c>
    </row>
    <row r="11" spans="1:15" s="33" customFormat="1" x14ac:dyDescent="0.3">
      <c r="A11" s="14">
        <v>1.4</v>
      </c>
      <c r="B11" s="15" t="s">
        <v>8</v>
      </c>
      <c r="C11" s="14">
        <v>1</v>
      </c>
      <c r="D11" s="14">
        <v>0</v>
      </c>
      <c r="E11" s="16">
        <v>135820</v>
      </c>
      <c r="F11" s="16">
        <v>17250</v>
      </c>
      <c r="G11" s="17">
        <v>0</v>
      </c>
      <c r="H11" s="16">
        <v>82070</v>
      </c>
      <c r="I11" s="17">
        <v>0</v>
      </c>
      <c r="J11" s="16">
        <v>2000</v>
      </c>
      <c r="K11" s="17">
        <v>0</v>
      </c>
      <c r="L11" s="16">
        <f t="shared" si="0"/>
        <v>101320</v>
      </c>
      <c r="M11" s="17">
        <f t="shared" si="1"/>
        <v>0</v>
      </c>
      <c r="N11" s="17">
        <f t="shared" si="2"/>
        <v>74.598733618023857</v>
      </c>
      <c r="O11" s="17">
        <f t="shared" si="3"/>
        <v>0</v>
      </c>
    </row>
    <row r="12" spans="1:15" s="33" customFormat="1" x14ac:dyDescent="0.3">
      <c r="A12" s="14">
        <v>1.5</v>
      </c>
      <c r="B12" s="15" t="s">
        <v>9</v>
      </c>
      <c r="C12" s="14">
        <v>4</v>
      </c>
      <c r="D12" s="14">
        <v>3</v>
      </c>
      <c r="E12" s="16">
        <v>8471500</v>
      </c>
      <c r="F12" s="16">
        <v>1076496</v>
      </c>
      <c r="G12" s="17">
        <v>1092485.45</v>
      </c>
      <c r="H12" s="16">
        <v>1888996</v>
      </c>
      <c r="I12" s="17">
        <v>1634104.11</v>
      </c>
      <c r="J12" s="16">
        <v>2761045</v>
      </c>
      <c r="K12" s="17">
        <v>51728</v>
      </c>
      <c r="L12" s="16">
        <f t="shared" si="0"/>
        <v>5726537</v>
      </c>
      <c r="M12" s="17">
        <f t="shared" si="1"/>
        <v>2778317.56</v>
      </c>
      <c r="N12" s="17">
        <f t="shared" si="2"/>
        <v>67.597674555863776</v>
      </c>
      <c r="O12" s="17">
        <f t="shared" si="3"/>
        <v>32.796052174939504</v>
      </c>
    </row>
    <row r="13" spans="1:15" s="33" customFormat="1" x14ac:dyDescent="0.3">
      <c r="A13" s="14">
        <v>1.6</v>
      </c>
      <c r="B13" s="15" t="s">
        <v>99</v>
      </c>
      <c r="C13" s="14">
        <v>2</v>
      </c>
      <c r="D13" s="14">
        <v>2</v>
      </c>
      <c r="E13" s="16">
        <v>500550</v>
      </c>
      <c r="F13" s="16">
        <v>115200</v>
      </c>
      <c r="G13" s="17">
        <v>58025</v>
      </c>
      <c r="H13" s="16">
        <v>154750</v>
      </c>
      <c r="I13" s="17">
        <v>0</v>
      </c>
      <c r="J13" s="16">
        <v>115200</v>
      </c>
      <c r="K13" s="17">
        <v>0</v>
      </c>
      <c r="L13" s="16">
        <f t="shared" si="0"/>
        <v>385150</v>
      </c>
      <c r="M13" s="17">
        <f t="shared" si="1"/>
        <v>58025</v>
      </c>
      <c r="N13" s="17">
        <f t="shared" si="2"/>
        <v>76.945360103885719</v>
      </c>
      <c r="O13" s="17">
        <f t="shared" si="3"/>
        <v>11.592248526620716</v>
      </c>
    </row>
    <row r="14" spans="1:15" s="33" customFormat="1" x14ac:dyDescent="0.3">
      <c r="A14" s="14">
        <v>1.7</v>
      </c>
      <c r="B14" s="15" t="s">
        <v>100</v>
      </c>
      <c r="C14" s="14">
        <v>5</v>
      </c>
      <c r="D14" s="14">
        <v>1</v>
      </c>
      <c r="E14" s="16">
        <v>3124500</v>
      </c>
      <c r="F14" s="16">
        <v>135000</v>
      </c>
      <c r="G14" s="17">
        <v>69400</v>
      </c>
      <c r="H14" s="16">
        <v>245250</v>
      </c>
      <c r="I14" s="17">
        <v>141950</v>
      </c>
      <c r="J14" s="16">
        <v>365200</v>
      </c>
      <c r="K14" s="17">
        <v>55750</v>
      </c>
      <c r="L14" s="16">
        <f t="shared" si="0"/>
        <v>745450</v>
      </c>
      <c r="M14" s="17">
        <f t="shared" si="1"/>
        <v>267100</v>
      </c>
      <c r="N14" s="17">
        <f t="shared" si="2"/>
        <v>23.858217314770364</v>
      </c>
      <c r="O14" s="17">
        <f t="shared" si="3"/>
        <v>8.5485677708433343</v>
      </c>
    </row>
    <row r="15" spans="1:15" s="33" customFormat="1" x14ac:dyDescent="0.3">
      <c r="A15" s="14">
        <v>1.8</v>
      </c>
      <c r="B15" s="15" t="s">
        <v>10</v>
      </c>
      <c r="C15" s="14">
        <v>4</v>
      </c>
      <c r="D15" s="14">
        <v>0</v>
      </c>
      <c r="E15" s="16">
        <v>408000</v>
      </c>
      <c r="F15" s="16">
        <v>10000</v>
      </c>
      <c r="G15" s="17">
        <v>0</v>
      </c>
      <c r="H15" s="16">
        <v>75000</v>
      </c>
      <c r="I15" s="17">
        <v>0</v>
      </c>
      <c r="J15" s="16">
        <v>165000</v>
      </c>
      <c r="K15" s="17">
        <v>0</v>
      </c>
      <c r="L15" s="16">
        <f t="shared" si="0"/>
        <v>250000</v>
      </c>
      <c r="M15" s="17">
        <f t="shared" si="1"/>
        <v>0</v>
      </c>
      <c r="N15" s="17">
        <f t="shared" si="2"/>
        <v>61.274509803921568</v>
      </c>
      <c r="O15" s="17">
        <f t="shared" si="3"/>
        <v>0</v>
      </c>
    </row>
    <row r="16" spans="1:15" s="33" customFormat="1" x14ac:dyDescent="0.3">
      <c r="A16" s="14">
        <v>1.9</v>
      </c>
      <c r="B16" s="15" t="s">
        <v>101</v>
      </c>
      <c r="C16" s="14">
        <v>2</v>
      </c>
      <c r="D16" s="14">
        <v>0</v>
      </c>
      <c r="E16" s="16">
        <v>107550</v>
      </c>
      <c r="F16" s="16">
        <v>0</v>
      </c>
      <c r="G16" s="17">
        <v>0</v>
      </c>
      <c r="H16" s="16">
        <v>107550</v>
      </c>
      <c r="I16" s="17">
        <v>0</v>
      </c>
      <c r="J16" s="16">
        <v>0</v>
      </c>
      <c r="K16" s="17">
        <v>0</v>
      </c>
      <c r="L16" s="16">
        <f t="shared" si="0"/>
        <v>107550</v>
      </c>
      <c r="M16" s="17">
        <f t="shared" si="1"/>
        <v>0</v>
      </c>
      <c r="N16" s="17">
        <f t="shared" si="2"/>
        <v>100</v>
      </c>
      <c r="O16" s="17">
        <f t="shared" si="3"/>
        <v>0</v>
      </c>
    </row>
    <row r="17" spans="1:15" s="33" customFormat="1" x14ac:dyDescent="0.3">
      <c r="A17" s="14">
        <v>1.1000000000000001</v>
      </c>
      <c r="B17" s="15" t="s">
        <v>102</v>
      </c>
      <c r="C17" s="14">
        <v>6</v>
      </c>
      <c r="D17" s="14">
        <v>4</v>
      </c>
      <c r="E17" s="16">
        <v>865875</v>
      </c>
      <c r="F17" s="16">
        <v>74550</v>
      </c>
      <c r="G17" s="17">
        <v>1718.62</v>
      </c>
      <c r="H17" s="16">
        <v>485975</v>
      </c>
      <c r="I17" s="17">
        <v>174111.62</v>
      </c>
      <c r="J17" s="16">
        <v>124050</v>
      </c>
      <c r="K17" s="17">
        <v>0</v>
      </c>
      <c r="L17" s="16">
        <f t="shared" si="0"/>
        <v>684575</v>
      </c>
      <c r="M17" s="17">
        <f t="shared" si="1"/>
        <v>175830.24</v>
      </c>
      <c r="N17" s="17">
        <f t="shared" si="2"/>
        <v>79.061642846831234</v>
      </c>
      <c r="O17" s="17">
        <f t="shared" si="3"/>
        <v>20.306653962754439</v>
      </c>
    </row>
    <row r="18" spans="1:15" s="33" customFormat="1" x14ac:dyDescent="0.3">
      <c r="A18" s="14">
        <v>1.1100000000000001</v>
      </c>
      <c r="B18" s="15" t="s">
        <v>11</v>
      </c>
      <c r="C18" s="14">
        <v>6</v>
      </c>
      <c r="D18" s="14">
        <v>4</v>
      </c>
      <c r="E18" s="16">
        <v>3122400</v>
      </c>
      <c r="F18" s="16">
        <v>880944</v>
      </c>
      <c r="G18" s="17">
        <v>252095</v>
      </c>
      <c r="H18" s="16">
        <v>826542</v>
      </c>
      <c r="I18" s="17">
        <v>695577.7</v>
      </c>
      <c r="J18" s="16">
        <v>556520</v>
      </c>
      <c r="K18" s="17">
        <v>5000</v>
      </c>
      <c r="L18" s="16">
        <f t="shared" si="0"/>
        <v>2264006</v>
      </c>
      <c r="M18" s="17">
        <f t="shared" si="1"/>
        <v>952672.7</v>
      </c>
      <c r="N18" s="17">
        <f t="shared" si="2"/>
        <v>72.508519087881112</v>
      </c>
      <c r="O18" s="17">
        <f t="shared" si="3"/>
        <v>30.510911478349986</v>
      </c>
    </row>
    <row r="19" spans="1:15" s="33" customFormat="1" x14ac:dyDescent="0.3">
      <c r="A19" s="14">
        <v>1.1200000000000001</v>
      </c>
      <c r="B19" s="15" t="s">
        <v>103</v>
      </c>
      <c r="C19" s="14">
        <v>5</v>
      </c>
      <c r="D19" s="14">
        <v>0</v>
      </c>
      <c r="E19" s="16">
        <v>533800</v>
      </c>
      <c r="F19" s="16">
        <v>264000</v>
      </c>
      <c r="G19" s="17">
        <v>0</v>
      </c>
      <c r="H19" s="16">
        <v>107300</v>
      </c>
      <c r="I19" s="17">
        <v>0</v>
      </c>
      <c r="J19" s="16">
        <v>116500</v>
      </c>
      <c r="K19" s="17">
        <v>0</v>
      </c>
      <c r="L19" s="16">
        <f t="shared" si="0"/>
        <v>487800</v>
      </c>
      <c r="M19" s="17">
        <f t="shared" si="1"/>
        <v>0</v>
      </c>
      <c r="N19" s="17">
        <f t="shared" si="2"/>
        <v>91.382540277257405</v>
      </c>
      <c r="O19" s="17">
        <f t="shared" si="3"/>
        <v>0</v>
      </c>
    </row>
    <row r="20" spans="1:15" s="33" customFormat="1" x14ac:dyDescent="0.3">
      <c r="A20" s="14">
        <v>1.1299999999999999</v>
      </c>
      <c r="B20" s="15" t="s">
        <v>104</v>
      </c>
      <c r="C20" s="14">
        <v>2</v>
      </c>
      <c r="D20" s="14">
        <v>0</v>
      </c>
      <c r="E20" s="16">
        <v>80400</v>
      </c>
      <c r="F20" s="16">
        <v>44400</v>
      </c>
      <c r="G20" s="17">
        <v>0</v>
      </c>
      <c r="H20" s="16">
        <v>36000</v>
      </c>
      <c r="I20" s="17">
        <v>0</v>
      </c>
      <c r="J20" s="16">
        <v>0</v>
      </c>
      <c r="K20" s="17">
        <v>0</v>
      </c>
      <c r="L20" s="16">
        <f t="shared" si="0"/>
        <v>80400</v>
      </c>
      <c r="M20" s="17">
        <f t="shared" si="1"/>
        <v>0</v>
      </c>
      <c r="N20" s="17">
        <f t="shared" si="2"/>
        <v>100</v>
      </c>
      <c r="O20" s="17">
        <f t="shared" si="3"/>
        <v>0</v>
      </c>
    </row>
    <row r="21" spans="1:15" s="35" customFormat="1" x14ac:dyDescent="0.3">
      <c r="A21" s="18">
        <v>1.1399999999999999</v>
      </c>
      <c r="B21" s="19" t="s">
        <v>105</v>
      </c>
      <c r="C21" s="18">
        <v>1</v>
      </c>
      <c r="D21" s="18">
        <v>1</v>
      </c>
      <c r="E21" s="20">
        <v>85520</v>
      </c>
      <c r="F21" s="20">
        <v>30000</v>
      </c>
      <c r="G21" s="21">
        <v>20614</v>
      </c>
      <c r="H21" s="20">
        <v>28000</v>
      </c>
      <c r="I21" s="21">
        <v>3900</v>
      </c>
      <c r="J21" s="20">
        <v>13800</v>
      </c>
      <c r="K21" s="21">
        <v>0</v>
      </c>
      <c r="L21" s="20">
        <f t="shared" si="0"/>
        <v>71800</v>
      </c>
      <c r="M21" s="21">
        <f t="shared" si="1"/>
        <v>24514</v>
      </c>
      <c r="N21" s="21">
        <f t="shared" si="2"/>
        <v>83.956969130028057</v>
      </c>
      <c r="O21" s="21">
        <f t="shared" si="3"/>
        <v>28.664639850327408</v>
      </c>
    </row>
    <row r="22" spans="1:15" s="9" customFormat="1" x14ac:dyDescent="0.3">
      <c r="A22" s="5">
        <v>2</v>
      </c>
      <c r="B22" s="6" t="s">
        <v>13</v>
      </c>
      <c r="C22" s="5">
        <v>13</v>
      </c>
      <c r="D22" s="5">
        <v>4</v>
      </c>
      <c r="E22" s="7">
        <v>1406790</v>
      </c>
      <c r="F22" s="7">
        <v>200150</v>
      </c>
      <c r="G22" s="8">
        <v>62864.73</v>
      </c>
      <c r="H22" s="7">
        <v>275830</v>
      </c>
      <c r="I22" s="8">
        <v>80019.98</v>
      </c>
      <c r="J22" s="7">
        <v>413930</v>
      </c>
      <c r="K22" s="8">
        <v>7285</v>
      </c>
      <c r="L22" s="7">
        <f t="shared" si="0"/>
        <v>889910</v>
      </c>
      <c r="M22" s="8">
        <f t="shared" si="1"/>
        <v>150169.71</v>
      </c>
      <c r="N22" s="8">
        <f t="shared" si="2"/>
        <v>63.258197740956362</v>
      </c>
      <c r="O22" s="8">
        <f t="shared" si="3"/>
        <v>10.67463587315804</v>
      </c>
    </row>
    <row r="23" spans="1:15" s="32" customFormat="1" x14ac:dyDescent="0.3">
      <c r="A23" s="10">
        <v>2.1</v>
      </c>
      <c r="B23" s="11" t="s">
        <v>7</v>
      </c>
      <c r="C23" s="10">
        <v>3</v>
      </c>
      <c r="D23" s="10">
        <v>1</v>
      </c>
      <c r="E23" s="12">
        <v>675540</v>
      </c>
      <c r="F23" s="12">
        <v>110900</v>
      </c>
      <c r="G23" s="13">
        <v>62864.73</v>
      </c>
      <c r="H23" s="12">
        <v>182180</v>
      </c>
      <c r="I23" s="13">
        <v>67339.98</v>
      </c>
      <c r="J23" s="12">
        <v>239430</v>
      </c>
      <c r="K23" s="13">
        <v>6370</v>
      </c>
      <c r="L23" s="12">
        <f t="shared" si="0"/>
        <v>532510</v>
      </c>
      <c r="M23" s="13">
        <f t="shared" si="1"/>
        <v>136574.71</v>
      </c>
      <c r="N23" s="13">
        <f t="shared" si="2"/>
        <v>78.827308523551523</v>
      </c>
      <c r="O23" s="13">
        <f t="shared" si="3"/>
        <v>20.217116677028748</v>
      </c>
    </row>
    <row r="24" spans="1:15" s="33" customFormat="1" x14ac:dyDescent="0.3">
      <c r="A24" s="14">
        <v>2.2000000000000002</v>
      </c>
      <c r="B24" s="15" t="s">
        <v>106</v>
      </c>
      <c r="C24" s="14">
        <v>6</v>
      </c>
      <c r="D24" s="14">
        <v>0</v>
      </c>
      <c r="E24" s="16">
        <v>236500</v>
      </c>
      <c r="F24" s="16">
        <v>2500</v>
      </c>
      <c r="G24" s="17">
        <v>0</v>
      </c>
      <c r="H24" s="16">
        <v>9000</v>
      </c>
      <c r="I24" s="17">
        <v>0</v>
      </c>
      <c r="J24" s="16">
        <v>15500</v>
      </c>
      <c r="K24" s="17">
        <v>0</v>
      </c>
      <c r="L24" s="16">
        <f t="shared" si="0"/>
        <v>27000</v>
      </c>
      <c r="M24" s="17">
        <f t="shared" si="1"/>
        <v>0</v>
      </c>
      <c r="N24" s="17">
        <f t="shared" si="2"/>
        <v>11.416490486257928</v>
      </c>
      <c r="O24" s="17">
        <f t="shared" si="3"/>
        <v>0</v>
      </c>
    </row>
    <row r="25" spans="1:15" s="33" customFormat="1" x14ac:dyDescent="0.3">
      <c r="A25" s="14">
        <v>2.2999999999999998</v>
      </c>
      <c r="B25" s="15" t="s">
        <v>14</v>
      </c>
      <c r="C25" s="14">
        <v>1</v>
      </c>
      <c r="D25" s="14">
        <v>0</v>
      </c>
      <c r="E25" s="16">
        <v>167600</v>
      </c>
      <c r="F25" s="16">
        <v>0</v>
      </c>
      <c r="G25" s="17">
        <v>0</v>
      </c>
      <c r="H25" s="16">
        <v>0</v>
      </c>
      <c r="I25" s="17">
        <v>0</v>
      </c>
      <c r="J25" s="16">
        <v>39750</v>
      </c>
      <c r="K25" s="17">
        <v>0</v>
      </c>
      <c r="L25" s="16">
        <f t="shared" si="0"/>
        <v>39750</v>
      </c>
      <c r="M25" s="17">
        <f t="shared" si="1"/>
        <v>0</v>
      </c>
      <c r="N25" s="17">
        <f t="shared" si="2"/>
        <v>23.717183770883054</v>
      </c>
      <c r="O25" s="17">
        <f t="shared" si="3"/>
        <v>0</v>
      </c>
    </row>
    <row r="26" spans="1:15" s="35" customFormat="1" x14ac:dyDescent="0.3">
      <c r="A26" s="18">
        <v>2.4</v>
      </c>
      <c r="B26" s="19" t="s">
        <v>15</v>
      </c>
      <c r="C26" s="18">
        <v>3</v>
      </c>
      <c r="D26" s="18">
        <v>3</v>
      </c>
      <c r="E26" s="20">
        <v>327150</v>
      </c>
      <c r="F26" s="20">
        <v>86750</v>
      </c>
      <c r="G26" s="21">
        <v>0</v>
      </c>
      <c r="H26" s="20">
        <v>84650</v>
      </c>
      <c r="I26" s="21">
        <v>12680</v>
      </c>
      <c r="J26" s="20">
        <v>119250</v>
      </c>
      <c r="K26" s="21">
        <v>915</v>
      </c>
      <c r="L26" s="20">
        <f t="shared" si="0"/>
        <v>290650</v>
      </c>
      <c r="M26" s="21">
        <f t="shared" si="1"/>
        <v>13595</v>
      </c>
      <c r="N26" s="21">
        <f t="shared" si="2"/>
        <v>88.843038361607825</v>
      </c>
      <c r="O26" s="21">
        <f t="shared" si="3"/>
        <v>4.1555861225737427</v>
      </c>
    </row>
    <row r="27" spans="1:15" s="9" customFormat="1" x14ac:dyDescent="0.3">
      <c r="A27" s="5">
        <v>3</v>
      </c>
      <c r="B27" s="6" t="s">
        <v>16</v>
      </c>
      <c r="C27" s="5">
        <v>23</v>
      </c>
      <c r="D27" s="5">
        <v>12</v>
      </c>
      <c r="E27" s="7">
        <v>5741400</v>
      </c>
      <c r="F27" s="7">
        <v>2052678</v>
      </c>
      <c r="G27" s="8">
        <v>824734.09</v>
      </c>
      <c r="H27" s="7">
        <v>1140379</v>
      </c>
      <c r="I27" s="8">
        <v>1613668.45</v>
      </c>
      <c r="J27" s="7">
        <v>678164</v>
      </c>
      <c r="K27" s="8">
        <v>50465</v>
      </c>
      <c r="L27" s="7">
        <f t="shared" si="0"/>
        <v>3871221</v>
      </c>
      <c r="M27" s="8">
        <f t="shared" si="1"/>
        <v>2488867.54</v>
      </c>
      <c r="N27" s="8">
        <f t="shared" si="2"/>
        <v>67.42642909394921</v>
      </c>
      <c r="O27" s="8">
        <f t="shared" si="3"/>
        <v>43.349488626467412</v>
      </c>
    </row>
    <row r="28" spans="1:15" s="32" customFormat="1" x14ac:dyDescent="0.3">
      <c r="A28" s="10">
        <v>3.1</v>
      </c>
      <c r="B28" s="11" t="s">
        <v>7</v>
      </c>
      <c r="C28" s="10">
        <v>3</v>
      </c>
      <c r="D28" s="10">
        <v>2</v>
      </c>
      <c r="E28" s="12">
        <v>1171761</v>
      </c>
      <c r="F28" s="12">
        <v>259249</v>
      </c>
      <c r="G28" s="13">
        <v>433824.84</v>
      </c>
      <c r="H28" s="12">
        <v>237884</v>
      </c>
      <c r="I28" s="13">
        <v>329323.59999999998</v>
      </c>
      <c r="J28" s="12">
        <v>436744</v>
      </c>
      <c r="K28" s="13">
        <v>15840</v>
      </c>
      <c r="L28" s="12">
        <f t="shared" si="0"/>
        <v>933877</v>
      </c>
      <c r="M28" s="13">
        <f t="shared" si="1"/>
        <v>778988.44</v>
      </c>
      <c r="N28" s="13">
        <f t="shared" si="2"/>
        <v>79.698590412208631</v>
      </c>
      <c r="O28" s="13">
        <f t="shared" si="3"/>
        <v>66.480147402072603</v>
      </c>
    </row>
    <row r="29" spans="1:15" s="33" customFormat="1" x14ac:dyDescent="0.3">
      <c r="A29" s="14">
        <v>3.2</v>
      </c>
      <c r="B29" s="15" t="s">
        <v>17</v>
      </c>
      <c r="C29" s="14">
        <v>8</v>
      </c>
      <c r="D29" s="14">
        <v>5</v>
      </c>
      <c r="E29" s="16">
        <v>2194500</v>
      </c>
      <c r="F29" s="16">
        <v>1361500</v>
      </c>
      <c r="G29" s="17">
        <v>384955</v>
      </c>
      <c r="H29" s="16">
        <v>568000</v>
      </c>
      <c r="I29" s="17">
        <v>775650.8</v>
      </c>
      <c r="J29" s="16">
        <v>68000</v>
      </c>
      <c r="K29" s="17">
        <v>24500</v>
      </c>
      <c r="L29" s="16">
        <f t="shared" si="0"/>
        <v>1997500</v>
      </c>
      <c r="M29" s="17">
        <f t="shared" si="1"/>
        <v>1185105.8</v>
      </c>
      <c r="N29" s="17">
        <f t="shared" si="2"/>
        <v>91.023012075643649</v>
      </c>
      <c r="O29" s="17">
        <f t="shared" si="3"/>
        <v>54.003454089769882</v>
      </c>
    </row>
    <row r="30" spans="1:15" s="33" customFormat="1" x14ac:dyDescent="0.3">
      <c r="A30" s="14">
        <v>3.3</v>
      </c>
      <c r="B30" s="15" t="s">
        <v>18</v>
      </c>
      <c r="C30" s="14">
        <v>3</v>
      </c>
      <c r="D30" s="14">
        <v>1</v>
      </c>
      <c r="E30" s="16">
        <v>75000</v>
      </c>
      <c r="F30" s="16">
        <v>0</v>
      </c>
      <c r="G30" s="17">
        <v>0</v>
      </c>
      <c r="H30" s="16">
        <v>30000</v>
      </c>
      <c r="I30" s="17">
        <v>0</v>
      </c>
      <c r="J30" s="16">
        <v>10000</v>
      </c>
      <c r="K30" s="17">
        <v>10125</v>
      </c>
      <c r="L30" s="16">
        <f t="shared" si="0"/>
        <v>40000</v>
      </c>
      <c r="M30" s="17">
        <f t="shared" si="1"/>
        <v>10125</v>
      </c>
      <c r="N30" s="17">
        <f t="shared" si="2"/>
        <v>53.333333333333336</v>
      </c>
      <c r="O30" s="17">
        <f t="shared" si="3"/>
        <v>13.5</v>
      </c>
    </row>
    <row r="31" spans="1:15" s="33" customFormat="1" x14ac:dyDescent="0.3">
      <c r="A31" s="14">
        <v>3.4</v>
      </c>
      <c r="B31" s="15" t="s">
        <v>107</v>
      </c>
      <c r="C31" s="14">
        <v>2</v>
      </c>
      <c r="D31" s="14">
        <v>0</v>
      </c>
      <c r="E31" s="16">
        <v>1157000</v>
      </c>
      <c r="F31" s="16">
        <v>0</v>
      </c>
      <c r="G31" s="17">
        <v>0</v>
      </c>
      <c r="H31" s="16">
        <v>0</v>
      </c>
      <c r="I31" s="17">
        <v>0</v>
      </c>
      <c r="J31" s="16">
        <v>0</v>
      </c>
      <c r="K31" s="17">
        <v>0</v>
      </c>
      <c r="L31" s="16">
        <f t="shared" si="0"/>
        <v>0</v>
      </c>
      <c r="M31" s="17">
        <f t="shared" si="1"/>
        <v>0</v>
      </c>
      <c r="N31" s="17">
        <f t="shared" si="2"/>
        <v>0</v>
      </c>
      <c r="O31" s="17">
        <f t="shared" si="3"/>
        <v>0</v>
      </c>
    </row>
    <row r="32" spans="1:15" s="33" customFormat="1" x14ac:dyDescent="0.3">
      <c r="A32" s="18">
        <v>3.5</v>
      </c>
      <c r="B32" s="19" t="s">
        <v>108</v>
      </c>
      <c r="C32" s="18">
        <v>3</v>
      </c>
      <c r="D32" s="18">
        <v>0</v>
      </c>
      <c r="E32" s="20">
        <v>248800</v>
      </c>
      <c r="F32" s="20">
        <v>20000</v>
      </c>
      <c r="G32" s="21">
        <v>0</v>
      </c>
      <c r="H32" s="20">
        <v>76600</v>
      </c>
      <c r="I32" s="21">
        <v>0</v>
      </c>
      <c r="J32" s="20">
        <v>16600</v>
      </c>
      <c r="K32" s="21">
        <v>0</v>
      </c>
      <c r="L32" s="20">
        <f t="shared" si="0"/>
        <v>113200</v>
      </c>
      <c r="M32" s="21">
        <f t="shared" si="1"/>
        <v>0</v>
      </c>
      <c r="N32" s="21">
        <f t="shared" si="2"/>
        <v>45.4983922829582</v>
      </c>
      <c r="O32" s="21">
        <f t="shared" si="3"/>
        <v>0</v>
      </c>
    </row>
    <row r="33" spans="1:15" s="35" customFormat="1" x14ac:dyDescent="0.3">
      <c r="A33" s="91">
        <v>3.6</v>
      </c>
      <c r="B33" s="92" t="s">
        <v>109</v>
      </c>
      <c r="C33" s="91">
        <v>4</v>
      </c>
      <c r="D33" s="91">
        <v>4</v>
      </c>
      <c r="E33" s="93">
        <v>894339</v>
      </c>
      <c r="F33" s="93">
        <v>411929</v>
      </c>
      <c r="G33" s="94">
        <v>5954.25</v>
      </c>
      <c r="H33" s="93">
        <v>227895</v>
      </c>
      <c r="I33" s="94">
        <v>508694.05</v>
      </c>
      <c r="J33" s="93">
        <v>146820</v>
      </c>
      <c r="K33" s="94">
        <v>0</v>
      </c>
      <c r="L33" s="93">
        <f t="shared" si="0"/>
        <v>786644</v>
      </c>
      <c r="M33" s="94">
        <f t="shared" si="1"/>
        <v>514648.3</v>
      </c>
      <c r="N33" s="94">
        <f t="shared" si="2"/>
        <v>87.958145624869317</v>
      </c>
      <c r="O33" s="94">
        <f t="shared" si="3"/>
        <v>57.545103143215272</v>
      </c>
    </row>
    <row r="34" spans="1:15" s="9" customFormat="1" x14ac:dyDescent="0.3">
      <c r="A34" s="5">
        <v>4</v>
      </c>
      <c r="B34" s="6" t="s">
        <v>19</v>
      </c>
      <c r="C34" s="5">
        <v>50</v>
      </c>
      <c r="D34" s="5">
        <v>22</v>
      </c>
      <c r="E34" s="7">
        <v>4498361</v>
      </c>
      <c r="F34" s="7">
        <v>706202</v>
      </c>
      <c r="G34" s="8">
        <v>515177.94</v>
      </c>
      <c r="H34" s="7">
        <v>1096047</v>
      </c>
      <c r="I34" s="8">
        <v>843394.27</v>
      </c>
      <c r="J34" s="7">
        <v>1280707</v>
      </c>
      <c r="K34" s="8">
        <v>430491.77</v>
      </c>
      <c r="L34" s="7">
        <f t="shared" si="0"/>
        <v>3082956</v>
      </c>
      <c r="M34" s="8">
        <f t="shared" si="1"/>
        <v>1789063.98</v>
      </c>
      <c r="N34" s="8">
        <f t="shared" si="2"/>
        <v>68.535095338057573</v>
      </c>
      <c r="O34" s="8">
        <f t="shared" si="3"/>
        <v>39.77146298396238</v>
      </c>
    </row>
    <row r="35" spans="1:15" s="32" customFormat="1" x14ac:dyDescent="0.3">
      <c r="A35" s="10">
        <v>4.0999999999999996</v>
      </c>
      <c r="B35" s="11" t="s">
        <v>7</v>
      </c>
      <c r="C35" s="10">
        <v>8</v>
      </c>
      <c r="D35" s="10">
        <v>7</v>
      </c>
      <c r="E35" s="12">
        <v>2948931</v>
      </c>
      <c r="F35" s="12">
        <v>659302</v>
      </c>
      <c r="G35" s="13">
        <v>396364.32</v>
      </c>
      <c r="H35" s="12">
        <v>827872</v>
      </c>
      <c r="I35" s="13">
        <v>295462.62</v>
      </c>
      <c r="J35" s="12">
        <v>659302</v>
      </c>
      <c r="K35" s="13">
        <v>430266</v>
      </c>
      <c r="L35" s="12">
        <f t="shared" si="0"/>
        <v>2146476</v>
      </c>
      <c r="M35" s="13">
        <f t="shared" si="1"/>
        <v>1122092.94</v>
      </c>
      <c r="N35" s="13">
        <f t="shared" si="2"/>
        <v>72.788274801953662</v>
      </c>
      <c r="O35" s="13">
        <f t="shared" si="3"/>
        <v>38.050837405147831</v>
      </c>
    </row>
    <row r="36" spans="1:15" s="33" customFormat="1" x14ac:dyDescent="0.3">
      <c r="A36" s="14">
        <v>4.2</v>
      </c>
      <c r="B36" s="15" t="s">
        <v>20</v>
      </c>
      <c r="C36" s="14">
        <v>6</v>
      </c>
      <c r="D36" s="14">
        <v>4</v>
      </c>
      <c r="E36" s="16">
        <v>620450</v>
      </c>
      <c r="F36" s="16">
        <v>0</v>
      </c>
      <c r="G36" s="17">
        <v>66489.62</v>
      </c>
      <c r="H36" s="16">
        <v>40000</v>
      </c>
      <c r="I36" s="17">
        <v>388492.51</v>
      </c>
      <c r="J36" s="16">
        <v>388200</v>
      </c>
      <c r="K36" s="17">
        <v>0</v>
      </c>
      <c r="L36" s="16">
        <f t="shared" si="0"/>
        <v>428200</v>
      </c>
      <c r="M36" s="17">
        <f t="shared" si="1"/>
        <v>454982.13</v>
      </c>
      <c r="N36" s="17">
        <f t="shared" si="2"/>
        <v>69.01442501410267</v>
      </c>
      <c r="O36" s="17">
        <f t="shared" si="3"/>
        <v>73.33099041018616</v>
      </c>
    </row>
    <row r="37" spans="1:15" s="33" customFormat="1" x14ac:dyDescent="0.3">
      <c r="A37" s="14">
        <v>4.3</v>
      </c>
      <c r="B37" s="15" t="s">
        <v>21</v>
      </c>
      <c r="C37" s="14">
        <v>4</v>
      </c>
      <c r="D37" s="14">
        <v>0</v>
      </c>
      <c r="E37" s="16">
        <v>42735</v>
      </c>
      <c r="F37" s="16">
        <v>0</v>
      </c>
      <c r="G37" s="17">
        <v>0</v>
      </c>
      <c r="H37" s="16">
        <v>0</v>
      </c>
      <c r="I37" s="17">
        <v>0</v>
      </c>
      <c r="J37" s="16">
        <v>3735</v>
      </c>
      <c r="K37" s="17">
        <v>0</v>
      </c>
      <c r="L37" s="16">
        <f t="shared" si="0"/>
        <v>3735</v>
      </c>
      <c r="M37" s="17">
        <f t="shared" si="1"/>
        <v>0</v>
      </c>
      <c r="N37" s="17">
        <f t="shared" si="2"/>
        <v>8.7399087399087403</v>
      </c>
      <c r="O37" s="17">
        <f t="shared" si="3"/>
        <v>0</v>
      </c>
    </row>
    <row r="38" spans="1:15" s="33" customFormat="1" x14ac:dyDescent="0.3">
      <c r="A38" s="14">
        <v>4.4000000000000004</v>
      </c>
      <c r="B38" s="15" t="s">
        <v>22</v>
      </c>
      <c r="C38" s="14">
        <v>5</v>
      </c>
      <c r="D38" s="14">
        <v>4</v>
      </c>
      <c r="E38" s="16">
        <v>44625</v>
      </c>
      <c r="F38" s="16">
        <v>26000</v>
      </c>
      <c r="G38" s="17">
        <v>11000</v>
      </c>
      <c r="H38" s="16">
        <v>8625</v>
      </c>
      <c r="I38" s="17">
        <v>23625</v>
      </c>
      <c r="J38" s="16">
        <v>0</v>
      </c>
      <c r="K38" s="17">
        <v>0</v>
      </c>
      <c r="L38" s="16">
        <f t="shared" si="0"/>
        <v>34625</v>
      </c>
      <c r="M38" s="17">
        <f t="shared" si="1"/>
        <v>34625</v>
      </c>
      <c r="N38" s="17">
        <f t="shared" si="2"/>
        <v>77.591036414565821</v>
      </c>
      <c r="O38" s="17">
        <f t="shared" si="3"/>
        <v>77.591036414565821</v>
      </c>
    </row>
    <row r="39" spans="1:15" s="33" customFormat="1" x14ac:dyDescent="0.3">
      <c r="A39" s="14">
        <v>4.5</v>
      </c>
      <c r="B39" s="15" t="s">
        <v>23</v>
      </c>
      <c r="C39" s="14">
        <v>2</v>
      </c>
      <c r="D39" s="14">
        <v>1</v>
      </c>
      <c r="E39" s="16">
        <v>37905</v>
      </c>
      <c r="F39" s="16">
        <v>0</v>
      </c>
      <c r="G39" s="17">
        <v>0</v>
      </c>
      <c r="H39" s="16">
        <v>27905</v>
      </c>
      <c r="I39" s="17">
        <v>27905</v>
      </c>
      <c r="J39" s="16">
        <v>0</v>
      </c>
      <c r="K39" s="17">
        <v>0</v>
      </c>
      <c r="L39" s="16">
        <f t="shared" si="0"/>
        <v>27905</v>
      </c>
      <c r="M39" s="17">
        <f t="shared" si="1"/>
        <v>27905</v>
      </c>
      <c r="N39" s="17">
        <f t="shared" si="2"/>
        <v>73.618256166732621</v>
      </c>
      <c r="O39" s="17">
        <f t="shared" si="3"/>
        <v>73.618256166732621</v>
      </c>
    </row>
    <row r="40" spans="1:15" s="33" customFormat="1" x14ac:dyDescent="0.3">
      <c r="A40" s="14">
        <v>4.5999999999999996</v>
      </c>
      <c r="B40" s="15" t="s">
        <v>24</v>
      </c>
      <c r="C40" s="14">
        <v>3</v>
      </c>
      <c r="D40" s="14">
        <v>1</v>
      </c>
      <c r="E40" s="16">
        <v>41475</v>
      </c>
      <c r="F40" s="16">
        <v>0</v>
      </c>
      <c r="G40" s="17">
        <v>0</v>
      </c>
      <c r="H40" s="16">
        <v>0</v>
      </c>
      <c r="I40" s="17">
        <v>20000</v>
      </c>
      <c r="J40" s="16">
        <v>0</v>
      </c>
      <c r="K40" s="17">
        <v>0</v>
      </c>
      <c r="L40" s="16">
        <f t="shared" si="0"/>
        <v>0</v>
      </c>
      <c r="M40" s="17">
        <f t="shared" si="1"/>
        <v>20000</v>
      </c>
      <c r="N40" s="17">
        <f t="shared" si="2"/>
        <v>0</v>
      </c>
      <c r="O40" s="17">
        <f t="shared" si="3"/>
        <v>48.221820373719105</v>
      </c>
    </row>
    <row r="41" spans="1:15" s="33" customFormat="1" x14ac:dyDescent="0.3">
      <c r="A41" s="14">
        <v>4.7</v>
      </c>
      <c r="B41" s="15" t="s">
        <v>25</v>
      </c>
      <c r="C41" s="14">
        <v>2</v>
      </c>
      <c r="D41" s="14">
        <v>0</v>
      </c>
      <c r="E41" s="16">
        <v>43470</v>
      </c>
      <c r="F41" s="16">
        <v>0</v>
      </c>
      <c r="G41" s="17">
        <v>0</v>
      </c>
      <c r="H41" s="16">
        <v>0</v>
      </c>
      <c r="I41" s="17">
        <v>0</v>
      </c>
      <c r="J41" s="16">
        <v>0</v>
      </c>
      <c r="K41" s="17">
        <v>0</v>
      </c>
      <c r="L41" s="16">
        <f t="shared" si="0"/>
        <v>0</v>
      </c>
      <c r="M41" s="17">
        <f t="shared" si="1"/>
        <v>0</v>
      </c>
      <c r="N41" s="17">
        <f t="shared" si="2"/>
        <v>0</v>
      </c>
      <c r="O41" s="17">
        <f t="shared" si="3"/>
        <v>0</v>
      </c>
    </row>
    <row r="42" spans="1:15" s="33" customFormat="1" x14ac:dyDescent="0.3">
      <c r="A42" s="14">
        <v>4.8</v>
      </c>
      <c r="B42" s="15" t="s">
        <v>26</v>
      </c>
      <c r="C42" s="14">
        <v>2</v>
      </c>
      <c r="D42" s="14">
        <v>0</v>
      </c>
      <c r="E42" s="16">
        <v>46830</v>
      </c>
      <c r="F42" s="16">
        <v>0</v>
      </c>
      <c r="G42" s="17">
        <v>0</v>
      </c>
      <c r="H42" s="16">
        <v>0</v>
      </c>
      <c r="I42" s="17">
        <v>0</v>
      </c>
      <c r="J42" s="16">
        <v>25000</v>
      </c>
      <c r="K42" s="17">
        <v>0</v>
      </c>
      <c r="L42" s="16">
        <f t="shared" si="0"/>
        <v>25000</v>
      </c>
      <c r="M42" s="17">
        <f t="shared" si="1"/>
        <v>0</v>
      </c>
      <c r="N42" s="17">
        <f t="shared" si="2"/>
        <v>53.384582532564593</v>
      </c>
      <c r="O42" s="17">
        <f t="shared" si="3"/>
        <v>0</v>
      </c>
    </row>
    <row r="43" spans="1:15" s="33" customFormat="1" x14ac:dyDescent="0.3">
      <c r="A43" s="14">
        <v>4.9000000000000004</v>
      </c>
      <c r="B43" s="15" t="s">
        <v>27</v>
      </c>
      <c r="C43" s="14">
        <v>4</v>
      </c>
      <c r="D43" s="14">
        <v>1</v>
      </c>
      <c r="E43" s="16">
        <v>46095</v>
      </c>
      <c r="F43" s="16">
        <v>0</v>
      </c>
      <c r="G43" s="17">
        <v>0</v>
      </c>
      <c r="H43" s="16">
        <v>8325</v>
      </c>
      <c r="I43" s="17">
        <v>8325</v>
      </c>
      <c r="J43" s="16">
        <v>22770</v>
      </c>
      <c r="K43" s="17">
        <v>0</v>
      </c>
      <c r="L43" s="16">
        <f t="shared" si="0"/>
        <v>31095</v>
      </c>
      <c r="M43" s="17">
        <f t="shared" si="1"/>
        <v>8325</v>
      </c>
      <c r="N43" s="17">
        <f t="shared" si="2"/>
        <v>67.458509599739671</v>
      </c>
      <c r="O43" s="17">
        <f t="shared" si="3"/>
        <v>18.060527172144486</v>
      </c>
    </row>
    <row r="44" spans="1:15" s="33" customFormat="1" x14ac:dyDescent="0.3">
      <c r="A44" s="14">
        <v>4.0999999999999996</v>
      </c>
      <c r="B44" s="15" t="s">
        <v>28</v>
      </c>
      <c r="C44" s="14">
        <v>7</v>
      </c>
      <c r="D44" s="14">
        <v>2</v>
      </c>
      <c r="E44" s="16">
        <v>410120</v>
      </c>
      <c r="F44" s="16">
        <v>0</v>
      </c>
      <c r="G44" s="17">
        <v>41110</v>
      </c>
      <c r="H44" s="16">
        <v>110000</v>
      </c>
      <c r="I44" s="17">
        <v>39440</v>
      </c>
      <c r="J44" s="16">
        <v>106320</v>
      </c>
      <c r="K44" s="17">
        <v>0</v>
      </c>
      <c r="L44" s="16">
        <f t="shared" si="0"/>
        <v>216320</v>
      </c>
      <c r="M44" s="17">
        <f t="shared" si="1"/>
        <v>80550</v>
      </c>
      <c r="N44" s="17">
        <f t="shared" si="2"/>
        <v>52.745537891348874</v>
      </c>
      <c r="O44" s="17">
        <f t="shared" si="3"/>
        <v>19.640592997171559</v>
      </c>
    </row>
    <row r="45" spans="1:15" s="33" customFormat="1" x14ac:dyDescent="0.3">
      <c r="A45" s="14">
        <v>4.1100000000000003</v>
      </c>
      <c r="B45" s="15" t="s">
        <v>29</v>
      </c>
      <c r="C45" s="14">
        <v>2</v>
      </c>
      <c r="D45" s="14">
        <v>0</v>
      </c>
      <c r="E45" s="16">
        <v>39270</v>
      </c>
      <c r="F45" s="16">
        <v>0</v>
      </c>
      <c r="G45" s="17">
        <v>0</v>
      </c>
      <c r="H45" s="16">
        <v>0</v>
      </c>
      <c r="I45" s="17">
        <v>0</v>
      </c>
      <c r="J45" s="16">
        <v>30000</v>
      </c>
      <c r="K45" s="17">
        <v>0</v>
      </c>
      <c r="L45" s="16">
        <f t="shared" si="0"/>
        <v>30000</v>
      </c>
      <c r="M45" s="17">
        <f t="shared" si="1"/>
        <v>0</v>
      </c>
      <c r="N45" s="17">
        <f t="shared" si="2"/>
        <v>76.39419404125286</v>
      </c>
      <c r="O45" s="17">
        <f t="shared" si="3"/>
        <v>0</v>
      </c>
    </row>
    <row r="46" spans="1:15" s="33" customFormat="1" x14ac:dyDescent="0.3">
      <c r="A46" s="14">
        <v>4.12</v>
      </c>
      <c r="B46" s="15" t="s">
        <v>30</v>
      </c>
      <c r="C46" s="14">
        <v>2</v>
      </c>
      <c r="D46" s="14">
        <v>1</v>
      </c>
      <c r="E46" s="16">
        <v>40635</v>
      </c>
      <c r="F46" s="16">
        <v>0</v>
      </c>
      <c r="G46" s="17">
        <v>0</v>
      </c>
      <c r="H46" s="16">
        <v>0</v>
      </c>
      <c r="I46" s="17">
        <v>30000</v>
      </c>
      <c r="J46" s="16">
        <v>30000</v>
      </c>
      <c r="K46" s="17">
        <v>0</v>
      </c>
      <c r="L46" s="16">
        <f t="shared" si="0"/>
        <v>30000</v>
      </c>
      <c r="M46" s="17">
        <f t="shared" si="1"/>
        <v>30000</v>
      </c>
      <c r="N46" s="17">
        <f t="shared" si="2"/>
        <v>73.827980804724987</v>
      </c>
      <c r="O46" s="17">
        <f t="shared" si="3"/>
        <v>73.827980804724987</v>
      </c>
    </row>
    <row r="47" spans="1:15" s="35" customFormat="1" x14ac:dyDescent="0.3">
      <c r="A47" s="18">
        <v>4.13</v>
      </c>
      <c r="B47" s="19" t="s">
        <v>31</v>
      </c>
      <c r="C47" s="18">
        <v>3</v>
      </c>
      <c r="D47" s="18">
        <v>1</v>
      </c>
      <c r="E47" s="20">
        <v>135820</v>
      </c>
      <c r="F47" s="20">
        <v>20900</v>
      </c>
      <c r="G47" s="21">
        <v>214</v>
      </c>
      <c r="H47" s="20">
        <v>73320</v>
      </c>
      <c r="I47" s="21">
        <v>10144.14</v>
      </c>
      <c r="J47" s="20">
        <v>15380</v>
      </c>
      <c r="K47" s="21">
        <v>225.77</v>
      </c>
      <c r="L47" s="20">
        <f t="shared" si="0"/>
        <v>109600</v>
      </c>
      <c r="M47" s="21">
        <f t="shared" si="1"/>
        <v>10583.91</v>
      </c>
      <c r="N47" s="21">
        <f t="shared" si="2"/>
        <v>80.695037549698128</v>
      </c>
      <c r="O47" s="21">
        <f t="shared" si="3"/>
        <v>7.7926005006626413</v>
      </c>
    </row>
    <row r="48" spans="1:15" s="9" customFormat="1" x14ac:dyDescent="0.3">
      <c r="A48" s="5">
        <v>5</v>
      </c>
      <c r="B48" s="6" t="s">
        <v>32</v>
      </c>
      <c r="C48" s="5">
        <v>16</v>
      </c>
      <c r="D48" s="5">
        <v>11</v>
      </c>
      <c r="E48" s="7">
        <v>2432189</v>
      </c>
      <c r="F48" s="7">
        <v>774900</v>
      </c>
      <c r="G48" s="8">
        <v>309888.95</v>
      </c>
      <c r="H48" s="7">
        <v>694294</v>
      </c>
      <c r="I48" s="8">
        <v>361934.84</v>
      </c>
      <c r="J48" s="7">
        <v>507944</v>
      </c>
      <c r="K48" s="8">
        <v>98068.4</v>
      </c>
      <c r="L48" s="7">
        <f t="shared" si="0"/>
        <v>1977138</v>
      </c>
      <c r="M48" s="8">
        <f t="shared" si="1"/>
        <v>769892.19000000006</v>
      </c>
      <c r="N48" s="8">
        <f t="shared" si="2"/>
        <v>81.290475370129542</v>
      </c>
      <c r="O48" s="8">
        <f t="shared" si="3"/>
        <v>31.654291257792877</v>
      </c>
    </row>
    <row r="49" spans="1:15" s="32" customFormat="1" x14ac:dyDescent="0.3">
      <c r="A49" s="10">
        <v>5.0999999999999996</v>
      </c>
      <c r="B49" s="11" t="s">
        <v>7</v>
      </c>
      <c r="C49" s="10">
        <v>6</v>
      </c>
      <c r="D49" s="10">
        <v>4</v>
      </c>
      <c r="E49" s="12">
        <v>1008257</v>
      </c>
      <c r="F49" s="12">
        <v>284910</v>
      </c>
      <c r="G49" s="13">
        <v>242358.75</v>
      </c>
      <c r="H49" s="12">
        <v>199007</v>
      </c>
      <c r="I49" s="13">
        <v>156957.89000000001</v>
      </c>
      <c r="J49" s="12">
        <v>185840</v>
      </c>
      <c r="K49" s="13">
        <v>29089.200000000001</v>
      </c>
      <c r="L49" s="12">
        <f t="shared" si="0"/>
        <v>669757</v>
      </c>
      <c r="M49" s="13">
        <f t="shared" si="1"/>
        <v>428405.84</v>
      </c>
      <c r="N49" s="13">
        <f t="shared" si="2"/>
        <v>66.427210522713949</v>
      </c>
      <c r="O49" s="13">
        <f t="shared" si="3"/>
        <v>42.489746165908095</v>
      </c>
    </row>
    <row r="50" spans="1:15" s="33" customFormat="1" x14ac:dyDescent="0.3">
      <c r="A50" s="14">
        <v>5.2</v>
      </c>
      <c r="B50" s="15" t="s">
        <v>33</v>
      </c>
      <c r="C50" s="14">
        <v>1</v>
      </c>
      <c r="D50" s="14">
        <v>1</v>
      </c>
      <c r="E50" s="16">
        <v>77055</v>
      </c>
      <c r="F50" s="16">
        <v>18000</v>
      </c>
      <c r="G50" s="17">
        <v>6900</v>
      </c>
      <c r="H50" s="16">
        <v>25000</v>
      </c>
      <c r="I50" s="17">
        <v>17000</v>
      </c>
      <c r="J50" s="16">
        <v>24700</v>
      </c>
      <c r="K50" s="17">
        <v>0</v>
      </c>
      <c r="L50" s="16">
        <f t="shared" si="0"/>
        <v>67700</v>
      </c>
      <c r="M50" s="17">
        <f t="shared" si="1"/>
        <v>23900</v>
      </c>
      <c r="N50" s="17">
        <f t="shared" si="2"/>
        <v>87.859321264032189</v>
      </c>
      <c r="O50" s="17">
        <f t="shared" si="3"/>
        <v>31.016806177405748</v>
      </c>
    </row>
    <row r="51" spans="1:15" s="33" customFormat="1" x14ac:dyDescent="0.3">
      <c r="A51" s="14">
        <v>5.3</v>
      </c>
      <c r="B51" s="15" t="s">
        <v>34</v>
      </c>
      <c r="C51" s="14">
        <v>1</v>
      </c>
      <c r="D51" s="14">
        <v>1</v>
      </c>
      <c r="E51" s="16">
        <v>153205</v>
      </c>
      <c r="F51" s="16">
        <v>90000</v>
      </c>
      <c r="G51" s="17">
        <v>0</v>
      </c>
      <c r="H51" s="16">
        <v>51680</v>
      </c>
      <c r="I51" s="17">
        <v>21000</v>
      </c>
      <c r="J51" s="16">
        <v>11525</v>
      </c>
      <c r="K51" s="17">
        <v>61960</v>
      </c>
      <c r="L51" s="16">
        <f t="shared" si="0"/>
        <v>153205</v>
      </c>
      <c r="M51" s="17">
        <f t="shared" si="1"/>
        <v>82960</v>
      </c>
      <c r="N51" s="17">
        <f t="shared" si="2"/>
        <v>100</v>
      </c>
      <c r="O51" s="17">
        <f t="shared" si="3"/>
        <v>54.149668744492672</v>
      </c>
    </row>
    <row r="52" spans="1:15" s="33" customFormat="1" x14ac:dyDescent="0.3">
      <c r="A52" s="14">
        <v>5.4</v>
      </c>
      <c r="B52" s="15" t="s">
        <v>35</v>
      </c>
      <c r="C52" s="14">
        <v>1</v>
      </c>
      <c r="D52" s="14">
        <v>0</v>
      </c>
      <c r="E52" s="16">
        <v>87353</v>
      </c>
      <c r="F52" s="16">
        <v>25000</v>
      </c>
      <c r="G52" s="17">
        <v>0</v>
      </c>
      <c r="H52" s="16">
        <v>50000</v>
      </c>
      <c r="I52" s="17">
        <v>0</v>
      </c>
      <c r="J52" s="16">
        <v>4500</v>
      </c>
      <c r="K52" s="17">
        <v>0</v>
      </c>
      <c r="L52" s="16">
        <f t="shared" si="0"/>
        <v>79500</v>
      </c>
      <c r="M52" s="17">
        <f t="shared" si="1"/>
        <v>0</v>
      </c>
      <c r="N52" s="17">
        <f t="shared" si="2"/>
        <v>91.010039723878975</v>
      </c>
      <c r="O52" s="17">
        <f t="shared" si="3"/>
        <v>0</v>
      </c>
    </row>
    <row r="53" spans="1:15" s="33" customFormat="1" x14ac:dyDescent="0.3">
      <c r="A53" s="14">
        <v>5.5</v>
      </c>
      <c r="B53" s="15" t="s">
        <v>28</v>
      </c>
      <c r="C53" s="14">
        <v>1</v>
      </c>
      <c r="D53" s="14">
        <v>1</v>
      </c>
      <c r="E53" s="16">
        <v>75000</v>
      </c>
      <c r="F53" s="16">
        <v>36500</v>
      </c>
      <c r="G53" s="17">
        <v>0</v>
      </c>
      <c r="H53" s="16">
        <v>1500</v>
      </c>
      <c r="I53" s="17">
        <v>14000</v>
      </c>
      <c r="J53" s="16">
        <v>24500</v>
      </c>
      <c r="K53" s="17">
        <v>0</v>
      </c>
      <c r="L53" s="16">
        <f t="shared" si="0"/>
        <v>62500</v>
      </c>
      <c r="M53" s="17">
        <f t="shared" si="1"/>
        <v>14000</v>
      </c>
      <c r="N53" s="17">
        <f t="shared" si="2"/>
        <v>83.333333333333329</v>
      </c>
      <c r="O53" s="17">
        <f t="shared" si="3"/>
        <v>18.666666666666668</v>
      </c>
    </row>
    <row r="54" spans="1:15" s="33" customFormat="1" x14ac:dyDescent="0.3">
      <c r="A54" s="14">
        <v>5.6</v>
      </c>
      <c r="B54" s="15" t="s">
        <v>36</v>
      </c>
      <c r="C54" s="14">
        <v>1</v>
      </c>
      <c r="D54" s="14">
        <v>1</v>
      </c>
      <c r="E54" s="16">
        <v>176913</v>
      </c>
      <c r="F54" s="16">
        <v>29000</v>
      </c>
      <c r="G54" s="17">
        <v>6500</v>
      </c>
      <c r="H54" s="16">
        <v>41047</v>
      </c>
      <c r="I54" s="17">
        <v>4350</v>
      </c>
      <c r="J54" s="16">
        <v>106866</v>
      </c>
      <c r="K54" s="17">
        <v>0</v>
      </c>
      <c r="L54" s="16">
        <f t="shared" si="0"/>
        <v>176913</v>
      </c>
      <c r="M54" s="17">
        <f t="shared" si="1"/>
        <v>10850</v>
      </c>
      <c r="N54" s="17">
        <f t="shared" si="2"/>
        <v>100</v>
      </c>
      <c r="O54" s="17">
        <f t="shared" si="3"/>
        <v>6.1329580076082593</v>
      </c>
    </row>
    <row r="55" spans="1:15" s="33" customFormat="1" x14ac:dyDescent="0.3">
      <c r="A55" s="14">
        <v>5.7</v>
      </c>
      <c r="B55" s="15" t="s">
        <v>37</v>
      </c>
      <c r="C55" s="14">
        <v>1</v>
      </c>
      <c r="D55" s="14">
        <v>0</v>
      </c>
      <c r="E55" s="16">
        <v>163714</v>
      </c>
      <c r="F55" s="16">
        <v>43072</v>
      </c>
      <c r="G55" s="17">
        <v>0</v>
      </c>
      <c r="H55" s="16">
        <v>98642</v>
      </c>
      <c r="I55" s="17">
        <v>0</v>
      </c>
      <c r="J55" s="16">
        <v>15000</v>
      </c>
      <c r="K55" s="17">
        <v>0</v>
      </c>
      <c r="L55" s="16">
        <f t="shared" si="0"/>
        <v>156714</v>
      </c>
      <c r="M55" s="17">
        <f t="shared" si="1"/>
        <v>0</v>
      </c>
      <c r="N55" s="17">
        <f t="shared" si="2"/>
        <v>95.724250827662871</v>
      </c>
      <c r="O55" s="17">
        <f t="shared" si="3"/>
        <v>0</v>
      </c>
    </row>
    <row r="56" spans="1:15" s="33" customFormat="1" x14ac:dyDescent="0.3">
      <c r="A56" s="14">
        <v>5.8</v>
      </c>
      <c r="B56" s="15" t="s">
        <v>38</v>
      </c>
      <c r="C56" s="14">
        <v>1</v>
      </c>
      <c r="D56" s="14">
        <v>1</v>
      </c>
      <c r="E56" s="16">
        <v>143018</v>
      </c>
      <c r="F56" s="16">
        <v>15000</v>
      </c>
      <c r="G56" s="17">
        <v>54130.2</v>
      </c>
      <c r="H56" s="16">
        <v>55000</v>
      </c>
      <c r="I56" s="17">
        <v>54046.95</v>
      </c>
      <c r="J56" s="16">
        <v>45000</v>
      </c>
      <c r="K56" s="17">
        <v>0</v>
      </c>
      <c r="L56" s="16">
        <f t="shared" si="0"/>
        <v>115000</v>
      </c>
      <c r="M56" s="17">
        <f t="shared" si="1"/>
        <v>108177.15</v>
      </c>
      <c r="N56" s="17">
        <f t="shared" si="2"/>
        <v>80.409458949223179</v>
      </c>
      <c r="O56" s="17">
        <f t="shared" si="3"/>
        <v>75.638835671034414</v>
      </c>
    </row>
    <row r="57" spans="1:15" s="33" customFormat="1" x14ac:dyDescent="0.3">
      <c r="A57" s="14">
        <v>5.9</v>
      </c>
      <c r="B57" s="15" t="s">
        <v>39</v>
      </c>
      <c r="C57" s="14">
        <v>1</v>
      </c>
      <c r="D57" s="14">
        <v>1</v>
      </c>
      <c r="E57" s="16">
        <v>244585</v>
      </c>
      <c r="F57" s="16">
        <v>75000</v>
      </c>
      <c r="G57" s="17">
        <v>0</v>
      </c>
      <c r="H57" s="16">
        <v>80000</v>
      </c>
      <c r="I57" s="17">
        <v>18380</v>
      </c>
      <c r="J57" s="16">
        <v>45560</v>
      </c>
      <c r="K57" s="17">
        <v>0</v>
      </c>
      <c r="L57" s="16">
        <f t="shared" si="0"/>
        <v>200560</v>
      </c>
      <c r="M57" s="17">
        <f t="shared" si="1"/>
        <v>18380</v>
      </c>
      <c r="N57" s="17">
        <f t="shared" si="2"/>
        <v>82.000122656745106</v>
      </c>
      <c r="O57" s="17">
        <f t="shared" si="3"/>
        <v>7.5147699163889854</v>
      </c>
    </row>
    <row r="58" spans="1:15" s="35" customFormat="1" x14ac:dyDescent="0.3">
      <c r="A58" s="18">
        <v>5.0999999999999996</v>
      </c>
      <c r="B58" s="19" t="s">
        <v>40</v>
      </c>
      <c r="C58" s="18">
        <v>2</v>
      </c>
      <c r="D58" s="18">
        <v>1</v>
      </c>
      <c r="E58" s="20">
        <v>303089</v>
      </c>
      <c r="F58" s="20">
        <v>158418</v>
      </c>
      <c r="G58" s="21">
        <v>0</v>
      </c>
      <c r="H58" s="20">
        <v>92418</v>
      </c>
      <c r="I58" s="21">
        <v>76200</v>
      </c>
      <c r="J58" s="20">
        <v>44453</v>
      </c>
      <c r="K58" s="21">
        <v>7019.2</v>
      </c>
      <c r="L58" s="20">
        <f t="shared" si="0"/>
        <v>295289</v>
      </c>
      <c r="M58" s="21">
        <f t="shared" si="1"/>
        <v>83219.199999999997</v>
      </c>
      <c r="N58" s="21">
        <f t="shared" si="2"/>
        <v>97.426498487243023</v>
      </c>
      <c r="O58" s="21">
        <f t="shared" si="3"/>
        <v>27.457017575695588</v>
      </c>
    </row>
    <row r="59" spans="1:15" s="9" customFormat="1" x14ac:dyDescent="0.3">
      <c r="A59" s="5">
        <v>6</v>
      </c>
      <c r="B59" s="6" t="s">
        <v>41</v>
      </c>
      <c r="C59" s="5">
        <v>20</v>
      </c>
      <c r="D59" s="5">
        <v>12</v>
      </c>
      <c r="E59" s="7">
        <v>2289996</v>
      </c>
      <c r="F59" s="7">
        <v>221076</v>
      </c>
      <c r="G59" s="8">
        <v>162563.16</v>
      </c>
      <c r="H59" s="7">
        <v>1010799</v>
      </c>
      <c r="I59" s="8">
        <v>517595.19</v>
      </c>
      <c r="J59" s="7">
        <v>818685</v>
      </c>
      <c r="K59" s="8">
        <v>8139.37</v>
      </c>
      <c r="L59" s="7">
        <f t="shared" si="0"/>
        <v>2050560</v>
      </c>
      <c r="M59" s="8">
        <f t="shared" si="1"/>
        <v>688297.72</v>
      </c>
      <c r="N59" s="8">
        <f t="shared" si="2"/>
        <v>89.544261212683338</v>
      </c>
      <c r="O59" s="8">
        <f t="shared" si="3"/>
        <v>30.056721496456763</v>
      </c>
    </row>
    <row r="60" spans="1:15" s="32" customFormat="1" x14ac:dyDescent="0.3">
      <c r="A60" s="10">
        <v>6.1</v>
      </c>
      <c r="B60" s="11" t="s">
        <v>7</v>
      </c>
      <c r="C60" s="10">
        <v>6</v>
      </c>
      <c r="D60" s="10">
        <v>5</v>
      </c>
      <c r="E60" s="12">
        <v>669771</v>
      </c>
      <c r="F60" s="12">
        <v>78836</v>
      </c>
      <c r="G60" s="13">
        <v>42320.160000000003</v>
      </c>
      <c r="H60" s="12">
        <v>351656</v>
      </c>
      <c r="I60" s="13">
        <v>209661.19</v>
      </c>
      <c r="J60" s="12">
        <v>135581</v>
      </c>
      <c r="K60" s="13">
        <v>8139.37</v>
      </c>
      <c r="L60" s="12">
        <f t="shared" si="0"/>
        <v>566073</v>
      </c>
      <c r="M60" s="13">
        <f t="shared" si="1"/>
        <v>260120.72</v>
      </c>
      <c r="N60" s="13">
        <f t="shared" si="2"/>
        <v>84.51739475134039</v>
      </c>
      <c r="O60" s="13">
        <f t="shared" si="3"/>
        <v>38.837262288155202</v>
      </c>
    </row>
    <row r="61" spans="1:15" s="33" customFormat="1" x14ac:dyDescent="0.3">
      <c r="A61" s="14">
        <v>6.2</v>
      </c>
      <c r="B61" s="15" t="s">
        <v>43</v>
      </c>
      <c r="C61" s="14">
        <v>3</v>
      </c>
      <c r="D61" s="14">
        <v>3</v>
      </c>
      <c r="E61" s="16">
        <v>566225</v>
      </c>
      <c r="F61" s="16">
        <v>91600</v>
      </c>
      <c r="G61" s="17">
        <v>116908</v>
      </c>
      <c r="H61" s="16">
        <v>143650</v>
      </c>
      <c r="I61" s="17">
        <v>197563</v>
      </c>
      <c r="J61" s="16">
        <v>283650</v>
      </c>
      <c r="K61" s="17">
        <v>0</v>
      </c>
      <c r="L61" s="16">
        <f t="shared" si="0"/>
        <v>518900</v>
      </c>
      <c r="M61" s="17">
        <f t="shared" si="1"/>
        <v>314471</v>
      </c>
      <c r="N61" s="17">
        <f t="shared" si="2"/>
        <v>91.642015100004414</v>
      </c>
      <c r="O61" s="17">
        <f t="shared" si="3"/>
        <v>55.538169455605107</v>
      </c>
    </row>
    <row r="62" spans="1:15" s="33" customFormat="1" x14ac:dyDescent="0.3">
      <c r="A62" s="18">
        <v>6.3</v>
      </c>
      <c r="B62" s="19" t="s">
        <v>44</v>
      </c>
      <c r="C62" s="18">
        <v>1</v>
      </c>
      <c r="D62" s="18">
        <v>1</v>
      </c>
      <c r="E62" s="20">
        <v>437960</v>
      </c>
      <c r="F62" s="20">
        <v>16640</v>
      </c>
      <c r="G62" s="21">
        <v>0</v>
      </c>
      <c r="H62" s="20">
        <v>143953</v>
      </c>
      <c r="I62" s="21">
        <v>70255</v>
      </c>
      <c r="J62" s="20">
        <v>228954</v>
      </c>
      <c r="K62" s="21">
        <v>0</v>
      </c>
      <c r="L62" s="20">
        <f t="shared" si="0"/>
        <v>389547</v>
      </c>
      <c r="M62" s="21">
        <f t="shared" si="1"/>
        <v>70255</v>
      </c>
      <c r="N62" s="21">
        <f t="shared" si="2"/>
        <v>88.945794136450814</v>
      </c>
      <c r="O62" s="21">
        <f t="shared" si="3"/>
        <v>16.041419307699332</v>
      </c>
    </row>
    <row r="63" spans="1:15" s="33" customFormat="1" x14ac:dyDescent="0.3">
      <c r="A63" s="74">
        <v>6.4</v>
      </c>
      <c r="B63" s="75" t="s">
        <v>45</v>
      </c>
      <c r="C63" s="74">
        <v>3</v>
      </c>
      <c r="D63" s="74">
        <v>0</v>
      </c>
      <c r="E63" s="76">
        <v>405540</v>
      </c>
      <c r="F63" s="76">
        <v>20000</v>
      </c>
      <c r="G63" s="77">
        <v>0</v>
      </c>
      <c r="H63" s="76">
        <v>305540</v>
      </c>
      <c r="I63" s="77">
        <v>0</v>
      </c>
      <c r="J63" s="76">
        <v>80000</v>
      </c>
      <c r="K63" s="77">
        <v>0</v>
      </c>
      <c r="L63" s="76">
        <f t="shared" si="0"/>
        <v>405540</v>
      </c>
      <c r="M63" s="77">
        <f t="shared" si="1"/>
        <v>0</v>
      </c>
      <c r="N63" s="77">
        <f t="shared" si="2"/>
        <v>100</v>
      </c>
      <c r="O63" s="77">
        <f t="shared" si="3"/>
        <v>0</v>
      </c>
    </row>
    <row r="64" spans="1:15" s="35" customFormat="1" x14ac:dyDescent="0.3">
      <c r="A64" s="18">
        <v>6.5</v>
      </c>
      <c r="B64" s="19" t="s">
        <v>46</v>
      </c>
      <c r="C64" s="18">
        <v>7</v>
      </c>
      <c r="D64" s="18">
        <v>3</v>
      </c>
      <c r="E64" s="20">
        <v>210500</v>
      </c>
      <c r="F64" s="20">
        <v>14000</v>
      </c>
      <c r="G64" s="21">
        <v>3335</v>
      </c>
      <c r="H64" s="20">
        <v>66000</v>
      </c>
      <c r="I64" s="21">
        <v>40116</v>
      </c>
      <c r="J64" s="20">
        <v>90500</v>
      </c>
      <c r="K64" s="21">
        <v>0</v>
      </c>
      <c r="L64" s="20">
        <f t="shared" si="0"/>
        <v>170500</v>
      </c>
      <c r="M64" s="21">
        <f t="shared" si="1"/>
        <v>43451</v>
      </c>
      <c r="N64" s="21">
        <f t="shared" si="2"/>
        <v>80.99762470308788</v>
      </c>
      <c r="O64" s="21">
        <f t="shared" si="3"/>
        <v>20.641805225653208</v>
      </c>
    </row>
    <row r="65" spans="1:15" s="9" customFormat="1" x14ac:dyDescent="0.3">
      <c r="A65" s="5">
        <v>7</v>
      </c>
      <c r="B65" s="6" t="s">
        <v>47</v>
      </c>
      <c r="C65" s="5">
        <v>54</v>
      </c>
      <c r="D65" s="5">
        <v>32</v>
      </c>
      <c r="E65" s="7">
        <v>26489312</v>
      </c>
      <c r="F65" s="7">
        <v>5127478</v>
      </c>
      <c r="G65" s="8">
        <v>2170665.09</v>
      </c>
      <c r="H65" s="7">
        <v>6026778</v>
      </c>
      <c r="I65" s="8">
        <v>4320811.17</v>
      </c>
      <c r="J65" s="7">
        <v>7013384</v>
      </c>
      <c r="K65" s="8">
        <v>459237</v>
      </c>
      <c r="L65" s="7">
        <f t="shared" si="0"/>
        <v>18167640</v>
      </c>
      <c r="M65" s="8">
        <f t="shared" si="1"/>
        <v>6950713.2599999998</v>
      </c>
      <c r="N65" s="8">
        <f t="shared" si="2"/>
        <v>68.584793746247541</v>
      </c>
      <c r="O65" s="8">
        <f t="shared" si="3"/>
        <v>26.239689652943799</v>
      </c>
    </row>
    <row r="66" spans="1:15" s="32" customFormat="1" x14ac:dyDescent="0.3">
      <c r="A66" s="10">
        <v>7.1</v>
      </c>
      <c r="B66" s="11" t="s">
        <v>7</v>
      </c>
      <c r="C66" s="10">
        <v>7</v>
      </c>
      <c r="D66" s="10">
        <v>3</v>
      </c>
      <c r="E66" s="12">
        <v>2694493</v>
      </c>
      <c r="F66" s="12">
        <v>706709</v>
      </c>
      <c r="G66" s="13">
        <v>262125.67</v>
      </c>
      <c r="H66" s="12">
        <v>610469</v>
      </c>
      <c r="I66" s="13">
        <v>776979.14</v>
      </c>
      <c r="J66" s="12">
        <v>1023929</v>
      </c>
      <c r="K66" s="13">
        <v>20600</v>
      </c>
      <c r="L66" s="12">
        <f t="shared" si="0"/>
        <v>2341107</v>
      </c>
      <c r="M66" s="13">
        <f t="shared" si="1"/>
        <v>1059704.81</v>
      </c>
      <c r="N66" s="13">
        <f t="shared" si="2"/>
        <v>86.88487964155037</v>
      </c>
      <c r="O66" s="13">
        <f t="shared" si="3"/>
        <v>39.328541955759398</v>
      </c>
    </row>
    <row r="67" spans="1:15" s="33" customFormat="1" x14ac:dyDescent="0.3">
      <c r="A67" s="14">
        <v>7.2</v>
      </c>
      <c r="B67" s="15" t="s">
        <v>110</v>
      </c>
      <c r="C67" s="14">
        <v>4</v>
      </c>
      <c r="D67" s="14">
        <v>3</v>
      </c>
      <c r="E67" s="16">
        <v>3736650</v>
      </c>
      <c r="F67" s="16">
        <v>697770</v>
      </c>
      <c r="G67" s="17">
        <v>612503.62</v>
      </c>
      <c r="H67" s="16">
        <v>1007554</v>
      </c>
      <c r="I67" s="17">
        <v>1126053.3700000001</v>
      </c>
      <c r="J67" s="16">
        <v>945554</v>
      </c>
      <c r="K67" s="17">
        <v>51600</v>
      </c>
      <c r="L67" s="16">
        <f t="shared" si="0"/>
        <v>2650878</v>
      </c>
      <c r="M67" s="17">
        <f t="shared" si="1"/>
        <v>1790156.9900000002</v>
      </c>
      <c r="N67" s="17">
        <f t="shared" si="2"/>
        <v>70.942635783388866</v>
      </c>
      <c r="O67" s="17">
        <f t="shared" si="3"/>
        <v>47.90807247133128</v>
      </c>
    </row>
    <row r="68" spans="1:15" s="33" customFormat="1" x14ac:dyDescent="0.3">
      <c r="A68" s="14">
        <v>7.3</v>
      </c>
      <c r="B68" s="15" t="s">
        <v>111</v>
      </c>
      <c r="C68" s="14">
        <v>4</v>
      </c>
      <c r="D68" s="14">
        <v>2</v>
      </c>
      <c r="E68" s="16">
        <v>884500</v>
      </c>
      <c r="F68" s="16">
        <v>81782</v>
      </c>
      <c r="G68" s="17">
        <v>87054.66</v>
      </c>
      <c r="H68" s="16">
        <v>209548</v>
      </c>
      <c r="I68" s="17">
        <v>171456.91</v>
      </c>
      <c r="J68" s="16">
        <v>92048</v>
      </c>
      <c r="K68" s="17">
        <v>0</v>
      </c>
      <c r="L68" s="16">
        <f t="shared" si="0"/>
        <v>383378</v>
      </c>
      <c r="M68" s="17">
        <f t="shared" si="1"/>
        <v>258511.57</v>
      </c>
      <c r="N68" s="17">
        <f t="shared" si="2"/>
        <v>43.344036178631995</v>
      </c>
      <c r="O68" s="17">
        <f t="shared" si="3"/>
        <v>29.226859242509892</v>
      </c>
    </row>
    <row r="69" spans="1:15" s="33" customFormat="1" x14ac:dyDescent="0.3">
      <c r="A69" s="14">
        <v>7.4</v>
      </c>
      <c r="B69" s="15" t="s">
        <v>112</v>
      </c>
      <c r="C69" s="14">
        <v>3</v>
      </c>
      <c r="D69" s="14">
        <v>2</v>
      </c>
      <c r="E69" s="16">
        <v>461100</v>
      </c>
      <c r="F69" s="16">
        <v>66220</v>
      </c>
      <c r="G69" s="17">
        <v>24300</v>
      </c>
      <c r="H69" s="16">
        <v>109060</v>
      </c>
      <c r="I69" s="17">
        <v>15000</v>
      </c>
      <c r="J69" s="16">
        <v>55230</v>
      </c>
      <c r="K69" s="17">
        <v>0</v>
      </c>
      <c r="L69" s="16">
        <f t="shared" si="0"/>
        <v>230510</v>
      </c>
      <c r="M69" s="17">
        <f t="shared" si="1"/>
        <v>39300</v>
      </c>
      <c r="N69" s="17">
        <f t="shared" si="2"/>
        <v>49.991325092170896</v>
      </c>
      <c r="O69" s="17">
        <f t="shared" si="3"/>
        <v>8.5230969420949894</v>
      </c>
    </row>
    <row r="70" spans="1:15" s="33" customFormat="1" x14ac:dyDescent="0.3">
      <c r="A70" s="14">
        <v>7.5</v>
      </c>
      <c r="B70" s="15" t="s">
        <v>113</v>
      </c>
      <c r="C70" s="14">
        <v>4</v>
      </c>
      <c r="D70" s="14">
        <v>3</v>
      </c>
      <c r="E70" s="16">
        <v>2747750</v>
      </c>
      <c r="F70" s="16">
        <v>538188</v>
      </c>
      <c r="G70" s="17">
        <v>513963.02</v>
      </c>
      <c r="H70" s="16">
        <v>538188</v>
      </c>
      <c r="I70" s="17">
        <v>692382.29</v>
      </c>
      <c r="J70" s="16">
        <v>854188</v>
      </c>
      <c r="K70" s="17">
        <v>41090</v>
      </c>
      <c r="L70" s="16">
        <f t="shared" si="0"/>
        <v>1930564</v>
      </c>
      <c r="M70" s="17">
        <f t="shared" si="1"/>
        <v>1247435.31</v>
      </c>
      <c r="N70" s="17">
        <f t="shared" si="2"/>
        <v>70.259812573924123</v>
      </c>
      <c r="O70" s="17">
        <f t="shared" si="3"/>
        <v>45.398428168501503</v>
      </c>
    </row>
    <row r="71" spans="1:15" s="33" customFormat="1" x14ac:dyDescent="0.3">
      <c r="A71" s="14">
        <v>7.6</v>
      </c>
      <c r="B71" s="15" t="s">
        <v>63</v>
      </c>
      <c r="C71" s="14">
        <v>3</v>
      </c>
      <c r="D71" s="14">
        <v>2</v>
      </c>
      <c r="E71" s="16">
        <v>1798000</v>
      </c>
      <c r="F71" s="16">
        <v>291338</v>
      </c>
      <c r="G71" s="17">
        <v>126114.87</v>
      </c>
      <c r="H71" s="16">
        <v>417838</v>
      </c>
      <c r="I71" s="17">
        <v>98659.37</v>
      </c>
      <c r="J71" s="16">
        <v>431086</v>
      </c>
      <c r="K71" s="17">
        <v>0</v>
      </c>
      <c r="L71" s="16">
        <f t="shared" si="0"/>
        <v>1140262</v>
      </c>
      <c r="M71" s="17">
        <f t="shared" si="1"/>
        <v>224774.24</v>
      </c>
      <c r="N71" s="17">
        <f t="shared" si="2"/>
        <v>63.418353726362625</v>
      </c>
      <c r="O71" s="17">
        <f t="shared" si="3"/>
        <v>12.501348164627364</v>
      </c>
    </row>
    <row r="72" spans="1:15" s="33" customFormat="1" x14ac:dyDescent="0.3">
      <c r="A72" s="14">
        <v>7.7</v>
      </c>
      <c r="B72" s="15" t="s">
        <v>114</v>
      </c>
      <c r="C72" s="14">
        <v>4</v>
      </c>
      <c r="D72" s="14">
        <v>3</v>
      </c>
      <c r="E72" s="16">
        <v>2112940</v>
      </c>
      <c r="F72" s="16">
        <v>437475</v>
      </c>
      <c r="G72" s="17">
        <v>75681.31</v>
      </c>
      <c r="H72" s="16">
        <v>427475</v>
      </c>
      <c r="I72" s="17">
        <v>281076.2</v>
      </c>
      <c r="J72" s="16">
        <v>427475</v>
      </c>
      <c r="K72" s="17">
        <v>110000</v>
      </c>
      <c r="L72" s="16">
        <f t="shared" ref="L72:L135" si="4">SUM(F72,H72,J72)</f>
        <v>1292425</v>
      </c>
      <c r="M72" s="17">
        <f t="shared" ref="M72:M135" si="5">SUM(G72,I72,K72)</f>
        <v>466757.51</v>
      </c>
      <c r="N72" s="17">
        <f t="shared" ref="N72:N135" si="6">(L72*100)/E72</f>
        <v>61.167141518452958</v>
      </c>
      <c r="O72" s="17">
        <f t="shared" ref="O72:O135" si="7">(M72*100)/E72</f>
        <v>22.090428975739965</v>
      </c>
    </row>
    <row r="73" spans="1:15" s="33" customFormat="1" x14ac:dyDescent="0.3">
      <c r="A73" s="14">
        <v>7.8</v>
      </c>
      <c r="B73" s="15" t="s">
        <v>76</v>
      </c>
      <c r="C73" s="14">
        <v>2</v>
      </c>
      <c r="D73" s="14">
        <v>1</v>
      </c>
      <c r="E73" s="16">
        <v>258100</v>
      </c>
      <c r="F73" s="16">
        <v>43966</v>
      </c>
      <c r="G73" s="17">
        <v>39024</v>
      </c>
      <c r="H73" s="16">
        <v>39966</v>
      </c>
      <c r="I73" s="17">
        <v>25423</v>
      </c>
      <c r="J73" s="16">
        <v>5850</v>
      </c>
      <c r="K73" s="17">
        <v>0</v>
      </c>
      <c r="L73" s="16">
        <f t="shared" si="4"/>
        <v>89782</v>
      </c>
      <c r="M73" s="17">
        <f t="shared" si="5"/>
        <v>64447</v>
      </c>
      <c r="N73" s="17">
        <f t="shared" si="6"/>
        <v>34.785741960480436</v>
      </c>
      <c r="O73" s="17">
        <f t="shared" si="7"/>
        <v>24.969779155366137</v>
      </c>
    </row>
    <row r="74" spans="1:15" s="33" customFormat="1" x14ac:dyDescent="0.3">
      <c r="A74" s="14">
        <v>7.9</v>
      </c>
      <c r="B74" s="15" t="s">
        <v>115</v>
      </c>
      <c r="C74" s="14">
        <v>4</v>
      </c>
      <c r="D74" s="14">
        <v>1</v>
      </c>
      <c r="E74" s="16">
        <v>2044500</v>
      </c>
      <c r="F74" s="16">
        <v>354375</v>
      </c>
      <c r="G74" s="17">
        <v>0</v>
      </c>
      <c r="H74" s="16">
        <v>374875</v>
      </c>
      <c r="I74" s="17">
        <v>293313</v>
      </c>
      <c r="J74" s="16">
        <v>479275</v>
      </c>
      <c r="K74" s="17">
        <v>64000</v>
      </c>
      <c r="L74" s="16">
        <f t="shared" si="4"/>
        <v>1208525</v>
      </c>
      <c r="M74" s="17">
        <f t="shared" si="5"/>
        <v>357313</v>
      </c>
      <c r="N74" s="17">
        <f t="shared" si="6"/>
        <v>59.111029591587183</v>
      </c>
      <c r="O74" s="17">
        <f t="shared" si="7"/>
        <v>17.476791391538274</v>
      </c>
    </row>
    <row r="75" spans="1:15" s="33" customFormat="1" x14ac:dyDescent="0.3">
      <c r="A75" s="14">
        <v>7.1</v>
      </c>
      <c r="B75" s="15" t="s">
        <v>116</v>
      </c>
      <c r="C75" s="14">
        <v>2</v>
      </c>
      <c r="D75" s="14">
        <v>2</v>
      </c>
      <c r="E75" s="16">
        <v>3132000</v>
      </c>
      <c r="F75" s="16">
        <v>805119</v>
      </c>
      <c r="G75" s="17">
        <v>63117</v>
      </c>
      <c r="H75" s="16">
        <v>821785</v>
      </c>
      <c r="I75" s="17">
        <v>441889</v>
      </c>
      <c r="J75" s="16">
        <v>821785</v>
      </c>
      <c r="K75" s="17">
        <v>0</v>
      </c>
      <c r="L75" s="16">
        <f t="shared" si="4"/>
        <v>2448689</v>
      </c>
      <c r="M75" s="17">
        <f t="shared" si="5"/>
        <v>505006</v>
      </c>
      <c r="N75" s="17">
        <f t="shared" si="6"/>
        <v>78.18291826309067</v>
      </c>
      <c r="O75" s="17">
        <f t="shared" si="7"/>
        <v>16.124074074074073</v>
      </c>
    </row>
    <row r="76" spans="1:15" s="33" customFormat="1" x14ac:dyDescent="0.3">
      <c r="A76" s="14">
        <v>7.11</v>
      </c>
      <c r="B76" s="15" t="s">
        <v>117</v>
      </c>
      <c r="C76" s="14">
        <v>3</v>
      </c>
      <c r="D76" s="14">
        <v>2</v>
      </c>
      <c r="E76" s="16">
        <v>1627219</v>
      </c>
      <c r="F76" s="16">
        <v>219285</v>
      </c>
      <c r="G76" s="17">
        <v>83507.89</v>
      </c>
      <c r="H76" s="16">
        <v>437945</v>
      </c>
      <c r="I76" s="17">
        <v>131614.59</v>
      </c>
      <c r="J76" s="16">
        <v>431545</v>
      </c>
      <c r="K76" s="17">
        <v>55647</v>
      </c>
      <c r="L76" s="16">
        <f t="shared" si="4"/>
        <v>1088775</v>
      </c>
      <c r="M76" s="17">
        <f t="shared" si="5"/>
        <v>270769.48</v>
      </c>
      <c r="N76" s="17">
        <f t="shared" si="6"/>
        <v>66.910170050865929</v>
      </c>
      <c r="O76" s="17">
        <f t="shared" si="7"/>
        <v>16.64001465076305</v>
      </c>
    </row>
    <row r="77" spans="1:15" s="33" customFormat="1" x14ac:dyDescent="0.3">
      <c r="A77" s="14">
        <v>7.12</v>
      </c>
      <c r="B77" s="15" t="s">
        <v>118</v>
      </c>
      <c r="C77" s="14">
        <v>2</v>
      </c>
      <c r="D77" s="14">
        <v>1</v>
      </c>
      <c r="E77" s="16">
        <v>439060</v>
      </c>
      <c r="F77" s="16">
        <v>7440</v>
      </c>
      <c r="G77" s="17">
        <v>6280</v>
      </c>
      <c r="H77" s="16">
        <v>7440</v>
      </c>
      <c r="I77" s="17">
        <v>25384</v>
      </c>
      <c r="J77" s="16">
        <v>41556</v>
      </c>
      <c r="K77" s="17">
        <v>0</v>
      </c>
      <c r="L77" s="16">
        <f t="shared" si="4"/>
        <v>56436</v>
      </c>
      <c r="M77" s="17">
        <f t="shared" si="5"/>
        <v>31664</v>
      </c>
      <c r="N77" s="17">
        <f t="shared" si="6"/>
        <v>12.853824078713615</v>
      </c>
      <c r="O77" s="17">
        <f t="shared" si="7"/>
        <v>7.2117706008290439</v>
      </c>
    </row>
    <row r="78" spans="1:15" s="33" customFormat="1" x14ac:dyDescent="0.3">
      <c r="A78" s="14">
        <v>7.13</v>
      </c>
      <c r="B78" s="15" t="s">
        <v>119</v>
      </c>
      <c r="C78" s="14">
        <v>3</v>
      </c>
      <c r="D78" s="14">
        <v>2</v>
      </c>
      <c r="E78" s="16">
        <v>681500</v>
      </c>
      <c r="F78" s="16">
        <v>90000</v>
      </c>
      <c r="G78" s="17">
        <v>0</v>
      </c>
      <c r="H78" s="16">
        <v>238000</v>
      </c>
      <c r="I78" s="17">
        <v>49521</v>
      </c>
      <c r="J78" s="16">
        <v>207500</v>
      </c>
      <c r="K78" s="17">
        <v>23800</v>
      </c>
      <c r="L78" s="16">
        <f t="shared" si="4"/>
        <v>535500</v>
      </c>
      <c r="M78" s="17">
        <f t="shared" si="5"/>
        <v>73321</v>
      </c>
      <c r="N78" s="17">
        <f t="shared" si="6"/>
        <v>78.576669112252389</v>
      </c>
      <c r="O78" s="17">
        <f t="shared" si="7"/>
        <v>10.75876742479824</v>
      </c>
    </row>
    <row r="79" spans="1:15" s="33" customFormat="1" x14ac:dyDescent="0.3">
      <c r="A79" s="14">
        <v>7.14</v>
      </c>
      <c r="B79" s="15" t="s">
        <v>120</v>
      </c>
      <c r="C79" s="14">
        <v>3</v>
      </c>
      <c r="D79" s="14">
        <v>2</v>
      </c>
      <c r="E79" s="16">
        <v>884500</v>
      </c>
      <c r="F79" s="16">
        <v>188511</v>
      </c>
      <c r="G79" s="17">
        <v>238833.05</v>
      </c>
      <c r="H79" s="16">
        <v>175335</v>
      </c>
      <c r="I79" s="17">
        <v>134892.29999999999</v>
      </c>
      <c r="J79" s="16">
        <v>212063</v>
      </c>
      <c r="K79" s="17">
        <v>27500</v>
      </c>
      <c r="L79" s="16">
        <f t="shared" si="4"/>
        <v>575909</v>
      </c>
      <c r="M79" s="17">
        <f t="shared" si="5"/>
        <v>401225.35</v>
      </c>
      <c r="N79" s="17">
        <f t="shared" si="6"/>
        <v>65.111249293386095</v>
      </c>
      <c r="O79" s="17">
        <f t="shared" si="7"/>
        <v>45.36182589033352</v>
      </c>
    </row>
    <row r="80" spans="1:15" s="33" customFormat="1" x14ac:dyDescent="0.3">
      <c r="A80" s="14">
        <v>7.15</v>
      </c>
      <c r="B80" s="15" t="s">
        <v>121</v>
      </c>
      <c r="C80" s="14">
        <v>4</v>
      </c>
      <c r="D80" s="14">
        <v>2</v>
      </c>
      <c r="E80" s="16">
        <v>2418600</v>
      </c>
      <c r="F80" s="16">
        <v>539600</v>
      </c>
      <c r="G80" s="17">
        <v>14160</v>
      </c>
      <c r="H80" s="16">
        <v>544600</v>
      </c>
      <c r="I80" s="17">
        <v>17867</v>
      </c>
      <c r="J80" s="16">
        <v>755200</v>
      </c>
      <c r="K80" s="17">
        <v>48000</v>
      </c>
      <c r="L80" s="16">
        <f t="shared" si="4"/>
        <v>1839400</v>
      </c>
      <c r="M80" s="17">
        <f t="shared" si="5"/>
        <v>80027</v>
      </c>
      <c r="N80" s="17">
        <f t="shared" si="6"/>
        <v>76.052261638964694</v>
      </c>
      <c r="O80" s="17">
        <f t="shared" si="7"/>
        <v>3.3088150169519555</v>
      </c>
    </row>
    <row r="81" spans="1:15" s="35" customFormat="1" x14ac:dyDescent="0.3">
      <c r="A81" s="18">
        <v>7.16</v>
      </c>
      <c r="B81" s="19" t="s">
        <v>122</v>
      </c>
      <c r="C81" s="18">
        <v>2</v>
      </c>
      <c r="D81" s="18">
        <v>1</v>
      </c>
      <c r="E81" s="20">
        <v>568400</v>
      </c>
      <c r="F81" s="20">
        <v>59700</v>
      </c>
      <c r="G81" s="21">
        <v>24000</v>
      </c>
      <c r="H81" s="20">
        <v>66700</v>
      </c>
      <c r="I81" s="21">
        <v>39300</v>
      </c>
      <c r="J81" s="20">
        <v>229100</v>
      </c>
      <c r="K81" s="21">
        <v>17000</v>
      </c>
      <c r="L81" s="20">
        <f t="shared" si="4"/>
        <v>355500</v>
      </c>
      <c r="M81" s="21">
        <f t="shared" si="5"/>
        <v>80300</v>
      </c>
      <c r="N81" s="21">
        <f t="shared" si="6"/>
        <v>62.543983110485577</v>
      </c>
      <c r="O81" s="21">
        <f t="shared" si="7"/>
        <v>14.127375087966222</v>
      </c>
    </row>
    <row r="82" spans="1:15" s="9" customFormat="1" x14ac:dyDescent="0.3">
      <c r="A82" s="5">
        <v>8</v>
      </c>
      <c r="B82" s="6" t="s">
        <v>48</v>
      </c>
      <c r="C82" s="5">
        <v>98</v>
      </c>
      <c r="D82" s="5">
        <v>38</v>
      </c>
      <c r="E82" s="7">
        <v>5121486</v>
      </c>
      <c r="F82" s="7">
        <v>932752</v>
      </c>
      <c r="G82" s="8">
        <v>615099.51</v>
      </c>
      <c r="H82" s="7">
        <v>1591597</v>
      </c>
      <c r="I82" s="8">
        <v>1106584.07</v>
      </c>
      <c r="J82" s="7">
        <v>1081061</v>
      </c>
      <c r="K82" s="8">
        <v>95060</v>
      </c>
      <c r="L82" s="7">
        <f t="shared" si="4"/>
        <v>3605410</v>
      </c>
      <c r="M82" s="8">
        <f t="shared" si="5"/>
        <v>1816743.58</v>
      </c>
      <c r="N82" s="8">
        <f t="shared" si="6"/>
        <v>70.397732220687516</v>
      </c>
      <c r="O82" s="8">
        <f t="shared" si="7"/>
        <v>35.472977569400754</v>
      </c>
    </row>
    <row r="83" spans="1:15" s="32" customFormat="1" x14ac:dyDescent="0.3">
      <c r="A83" s="10">
        <v>8.1</v>
      </c>
      <c r="B83" s="11" t="s">
        <v>7</v>
      </c>
      <c r="C83" s="10">
        <v>4</v>
      </c>
      <c r="D83" s="10">
        <v>2</v>
      </c>
      <c r="E83" s="12">
        <v>1208448</v>
      </c>
      <c r="F83" s="12">
        <v>406336</v>
      </c>
      <c r="G83" s="13">
        <v>359680.58</v>
      </c>
      <c r="H83" s="12">
        <v>281479</v>
      </c>
      <c r="I83" s="13">
        <v>354694.19</v>
      </c>
      <c r="J83" s="12">
        <v>281479</v>
      </c>
      <c r="K83" s="13">
        <v>0</v>
      </c>
      <c r="L83" s="12">
        <f t="shared" si="4"/>
        <v>969294</v>
      </c>
      <c r="M83" s="13">
        <f t="shared" si="5"/>
        <v>714374.77</v>
      </c>
      <c r="N83" s="13">
        <f t="shared" si="6"/>
        <v>80.209822847156019</v>
      </c>
      <c r="O83" s="13">
        <f t="shared" si="7"/>
        <v>59.115060805264271</v>
      </c>
    </row>
    <row r="84" spans="1:15" s="33" customFormat="1" x14ac:dyDescent="0.3">
      <c r="A84" s="14">
        <v>8.1999999999999993</v>
      </c>
      <c r="B84" s="15" t="s">
        <v>20</v>
      </c>
      <c r="C84" s="14">
        <v>2</v>
      </c>
      <c r="D84" s="14">
        <v>0</v>
      </c>
      <c r="E84" s="16">
        <v>410000</v>
      </c>
      <c r="F84" s="16">
        <v>0</v>
      </c>
      <c r="G84" s="17">
        <v>0</v>
      </c>
      <c r="H84" s="16">
        <v>80000</v>
      </c>
      <c r="I84" s="17">
        <v>0</v>
      </c>
      <c r="J84" s="16">
        <v>75000</v>
      </c>
      <c r="K84" s="17">
        <v>0</v>
      </c>
      <c r="L84" s="16">
        <f t="shared" si="4"/>
        <v>155000</v>
      </c>
      <c r="M84" s="17">
        <f t="shared" si="5"/>
        <v>0</v>
      </c>
      <c r="N84" s="17">
        <f t="shared" si="6"/>
        <v>37.804878048780488</v>
      </c>
      <c r="O84" s="17">
        <f t="shared" si="7"/>
        <v>0</v>
      </c>
    </row>
    <row r="85" spans="1:15" s="33" customFormat="1" x14ac:dyDescent="0.3">
      <c r="A85" s="14">
        <v>8.3000000000000007</v>
      </c>
      <c r="B85" s="15" t="s">
        <v>26</v>
      </c>
      <c r="C85" s="14">
        <v>9</v>
      </c>
      <c r="D85" s="14">
        <v>4</v>
      </c>
      <c r="E85" s="16">
        <v>398590</v>
      </c>
      <c r="F85" s="16">
        <v>90377</v>
      </c>
      <c r="G85" s="17">
        <v>77716.23</v>
      </c>
      <c r="H85" s="16">
        <v>73361</v>
      </c>
      <c r="I85" s="17">
        <v>4558.79</v>
      </c>
      <c r="J85" s="16">
        <v>74261</v>
      </c>
      <c r="K85" s="17">
        <v>0</v>
      </c>
      <c r="L85" s="16">
        <f t="shared" si="4"/>
        <v>237999</v>
      </c>
      <c r="M85" s="17">
        <f t="shared" si="5"/>
        <v>82275.01999999999</v>
      </c>
      <c r="N85" s="17">
        <f t="shared" si="6"/>
        <v>59.710228555658695</v>
      </c>
      <c r="O85" s="17">
        <f t="shared" si="7"/>
        <v>20.641516345116532</v>
      </c>
    </row>
    <row r="86" spans="1:15" s="33" customFormat="1" x14ac:dyDescent="0.3">
      <c r="A86" s="14">
        <v>8.4</v>
      </c>
      <c r="B86" s="15" t="s">
        <v>49</v>
      </c>
      <c r="C86" s="14">
        <v>10</v>
      </c>
      <c r="D86" s="14">
        <v>7</v>
      </c>
      <c r="E86" s="16">
        <v>615608</v>
      </c>
      <c r="F86" s="16">
        <v>104380</v>
      </c>
      <c r="G86" s="17">
        <v>39374.82</v>
      </c>
      <c r="H86" s="16">
        <v>133880</v>
      </c>
      <c r="I86" s="17">
        <v>203232.36</v>
      </c>
      <c r="J86" s="16">
        <v>225880</v>
      </c>
      <c r="K86" s="17">
        <v>56860</v>
      </c>
      <c r="L86" s="16">
        <f t="shared" si="4"/>
        <v>464140</v>
      </c>
      <c r="M86" s="17">
        <f t="shared" si="5"/>
        <v>299467.18</v>
      </c>
      <c r="N86" s="17">
        <f t="shared" si="6"/>
        <v>75.395381476524022</v>
      </c>
      <c r="O86" s="17">
        <f t="shared" si="7"/>
        <v>48.645758339722683</v>
      </c>
    </row>
    <row r="87" spans="1:15" s="33" customFormat="1" x14ac:dyDescent="0.3">
      <c r="A87" s="14">
        <v>8.5</v>
      </c>
      <c r="B87" s="15" t="s">
        <v>50</v>
      </c>
      <c r="C87" s="14">
        <v>12</v>
      </c>
      <c r="D87" s="14">
        <v>6</v>
      </c>
      <c r="E87" s="16">
        <v>700000</v>
      </c>
      <c r="F87" s="16">
        <v>59500</v>
      </c>
      <c r="G87" s="17">
        <v>10236.84</v>
      </c>
      <c r="H87" s="16">
        <v>205500</v>
      </c>
      <c r="I87" s="17">
        <v>171338.53</v>
      </c>
      <c r="J87" s="16">
        <v>110500</v>
      </c>
      <c r="K87" s="17">
        <v>28200</v>
      </c>
      <c r="L87" s="16">
        <f t="shared" si="4"/>
        <v>375500</v>
      </c>
      <c r="M87" s="17">
        <f t="shared" si="5"/>
        <v>209775.37</v>
      </c>
      <c r="N87" s="17">
        <f t="shared" si="6"/>
        <v>53.642857142857146</v>
      </c>
      <c r="O87" s="17">
        <f t="shared" si="7"/>
        <v>29.96791</v>
      </c>
    </row>
    <row r="88" spans="1:15" s="33" customFormat="1" x14ac:dyDescent="0.3">
      <c r="A88" s="14">
        <v>8.6</v>
      </c>
      <c r="B88" s="15" t="s">
        <v>51</v>
      </c>
      <c r="C88" s="14">
        <v>8</v>
      </c>
      <c r="D88" s="14">
        <v>3</v>
      </c>
      <c r="E88" s="16">
        <v>241703</v>
      </c>
      <c r="F88" s="16">
        <v>30900</v>
      </c>
      <c r="G88" s="17">
        <v>46815.24</v>
      </c>
      <c r="H88" s="16">
        <v>96900</v>
      </c>
      <c r="I88" s="17">
        <v>20348.21</v>
      </c>
      <c r="J88" s="16">
        <v>45900</v>
      </c>
      <c r="K88" s="17">
        <v>0</v>
      </c>
      <c r="L88" s="16">
        <f t="shared" si="4"/>
        <v>173700</v>
      </c>
      <c r="M88" s="17">
        <f t="shared" si="5"/>
        <v>67163.45</v>
      </c>
      <c r="N88" s="17">
        <f t="shared" si="6"/>
        <v>71.865057529281799</v>
      </c>
      <c r="O88" s="17">
        <f t="shared" si="7"/>
        <v>27.787594692660001</v>
      </c>
    </row>
    <row r="89" spans="1:15" s="33" customFormat="1" x14ac:dyDescent="0.3">
      <c r="A89" s="14">
        <v>8.6999999999999993</v>
      </c>
      <c r="B89" s="15" t="s">
        <v>52</v>
      </c>
      <c r="C89" s="14">
        <v>7</v>
      </c>
      <c r="D89" s="14">
        <v>2</v>
      </c>
      <c r="E89" s="16">
        <v>122990</v>
      </c>
      <c r="F89" s="16">
        <v>10000</v>
      </c>
      <c r="G89" s="17">
        <v>0</v>
      </c>
      <c r="H89" s="16">
        <v>60000</v>
      </c>
      <c r="I89" s="17">
        <v>4947</v>
      </c>
      <c r="J89" s="16">
        <v>27990</v>
      </c>
      <c r="K89" s="17">
        <v>10000</v>
      </c>
      <c r="L89" s="16">
        <f t="shared" si="4"/>
        <v>97990</v>
      </c>
      <c r="M89" s="17">
        <f t="shared" si="5"/>
        <v>14947</v>
      </c>
      <c r="N89" s="17">
        <f t="shared" si="6"/>
        <v>79.673144158061632</v>
      </c>
      <c r="O89" s="17">
        <f t="shared" si="7"/>
        <v>12.153020570778112</v>
      </c>
    </row>
    <row r="90" spans="1:15" s="33" customFormat="1" x14ac:dyDescent="0.3">
      <c r="A90" s="14">
        <v>8.8000000000000007</v>
      </c>
      <c r="B90" s="15" t="s">
        <v>53</v>
      </c>
      <c r="C90" s="14">
        <v>7</v>
      </c>
      <c r="D90" s="14">
        <v>3</v>
      </c>
      <c r="E90" s="16">
        <v>336323</v>
      </c>
      <c r="F90" s="16">
        <v>67523</v>
      </c>
      <c r="G90" s="17">
        <v>38858.5</v>
      </c>
      <c r="H90" s="16">
        <v>130300</v>
      </c>
      <c r="I90" s="17">
        <v>85058.36</v>
      </c>
      <c r="J90" s="16">
        <v>92500</v>
      </c>
      <c r="K90" s="17">
        <v>0</v>
      </c>
      <c r="L90" s="16">
        <f t="shared" si="4"/>
        <v>290323</v>
      </c>
      <c r="M90" s="17">
        <f t="shared" si="5"/>
        <v>123916.86</v>
      </c>
      <c r="N90" s="17">
        <f t="shared" si="6"/>
        <v>86.322671955233517</v>
      </c>
      <c r="O90" s="17">
        <f t="shared" si="7"/>
        <v>36.844598793421802</v>
      </c>
    </row>
    <row r="91" spans="1:15" s="33" customFormat="1" x14ac:dyDescent="0.3">
      <c r="A91" s="14">
        <v>8.9</v>
      </c>
      <c r="B91" s="15" t="s">
        <v>54</v>
      </c>
      <c r="C91" s="14">
        <v>4</v>
      </c>
      <c r="D91" s="14">
        <v>2</v>
      </c>
      <c r="E91" s="16">
        <v>123631</v>
      </c>
      <c r="F91" s="16">
        <v>39020</v>
      </c>
      <c r="G91" s="17">
        <v>0</v>
      </c>
      <c r="H91" s="16">
        <v>64261</v>
      </c>
      <c r="I91" s="17">
        <v>67957.14</v>
      </c>
      <c r="J91" s="16">
        <v>0</v>
      </c>
      <c r="K91" s="17">
        <v>0</v>
      </c>
      <c r="L91" s="16">
        <f t="shared" si="4"/>
        <v>103281</v>
      </c>
      <c r="M91" s="17">
        <f t="shared" si="5"/>
        <v>67957.14</v>
      </c>
      <c r="N91" s="17">
        <f t="shared" si="6"/>
        <v>83.539727091101753</v>
      </c>
      <c r="O91" s="17">
        <f t="shared" si="7"/>
        <v>54.967718452491688</v>
      </c>
    </row>
    <row r="92" spans="1:15" s="33" customFormat="1" x14ac:dyDescent="0.3">
      <c r="A92" s="18">
        <v>8.1</v>
      </c>
      <c r="B92" s="19" t="s">
        <v>28</v>
      </c>
      <c r="C92" s="18">
        <v>3</v>
      </c>
      <c r="D92" s="18">
        <v>0</v>
      </c>
      <c r="E92" s="20">
        <v>60000</v>
      </c>
      <c r="F92" s="20">
        <v>0</v>
      </c>
      <c r="G92" s="21">
        <v>0</v>
      </c>
      <c r="H92" s="20">
        <v>30000</v>
      </c>
      <c r="I92" s="21">
        <v>0</v>
      </c>
      <c r="J92" s="20">
        <v>15000</v>
      </c>
      <c r="K92" s="21">
        <v>0</v>
      </c>
      <c r="L92" s="20">
        <f t="shared" si="4"/>
        <v>45000</v>
      </c>
      <c r="M92" s="21">
        <f t="shared" si="5"/>
        <v>0</v>
      </c>
      <c r="N92" s="21">
        <f t="shared" si="6"/>
        <v>75</v>
      </c>
      <c r="O92" s="21">
        <f t="shared" si="7"/>
        <v>0</v>
      </c>
    </row>
    <row r="93" spans="1:15" s="33" customFormat="1" x14ac:dyDescent="0.3">
      <c r="A93" s="74">
        <v>8.11</v>
      </c>
      <c r="B93" s="75" t="s">
        <v>55</v>
      </c>
      <c r="C93" s="74">
        <v>6</v>
      </c>
      <c r="D93" s="74">
        <v>2</v>
      </c>
      <c r="E93" s="76">
        <v>163388</v>
      </c>
      <c r="F93" s="76">
        <v>5000</v>
      </c>
      <c r="G93" s="77">
        <v>0</v>
      </c>
      <c r="H93" s="76">
        <v>112000</v>
      </c>
      <c r="I93" s="77">
        <v>100000</v>
      </c>
      <c r="J93" s="76">
        <v>13000</v>
      </c>
      <c r="K93" s="77">
        <v>0</v>
      </c>
      <c r="L93" s="76">
        <f t="shared" si="4"/>
        <v>130000</v>
      </c>
      <c r="M93" s="77">
        <f t="shared" si="5"/>
        <v>100000</v>
      </c>
      <c r="N93" s="77">
        <f t="shared" si="6"/>
        <v>79.565206747129537</v>
      </c>
      <c r="O93" s="77">
        <f t="shared" si="7"/>
        <v>61.204005190099643</v>
      </c>
    </row>
    <row r="94" spans="1:15" s="33" customFormat="1" x14ac:dyDescent="0.3">
      <c r="A94" s="14">
        <v>8.1199999999999992</v>
      </c>
      <c r="B94" s="15" t="s">
        <v>56</v>
      </c>
      <c r="C94" s="14">
        <v>10</v>
      </c>
      <c r="D94" s="14">
        <v>2</v>
      </c>
      <c r="E94" s="16">
        <v>273664</v>
      </c>
      <c r="F94" s="16">
        <v>71160</v>
      </c>
      <c r="G94" s="17">
        <v>30700.11</v>
      </c>
      <c r="H94" s="16">
        <v>88340</v>
      </c>
      <c r="I94" s="17">
        <v>7135.71</v>
      </c>
      <c r="J94" s="16">
        <v>30950</v>
      </c>
      <c r="K94" s="17">
        <v>0</v>
      </c>
      <c r="L94" s="16">
        <f t="shared" si="4"/>
        <v>190450</v>
      </c>
      <c r="M94" s="17">
        <f t="shared" si="5"/>
        <v>37835.82</v>
      </c>
      <c r="N94" s="17">
        <f t="shared" si="6"/>
        <v>69.592639148737135</v>
      </c>
      <c r="O94" s="17">
        <f t="shared" si="7"/>
        <v>13.825647509354537</v>
      </c>
    </row>
    <row r="95" spans="1:15" s="33" customFormat="1" x14ac:dyDescent="0.3">
      <c r="A95" s="14">
        <v>8.1300000000000008</v>
      </c>
      <c r="B95" s="15" t="s">
        <v>57</v>
      </c>
      <c r="C95" s="14">
        <v>11</v>
      </c>
      <c r="D95" s="14">
        <v>2</v>
      </c>
      <c r="E95" s="16">
        <v>360970</v>
      </c>
      <c r="F95" s="16">
        <v>22880</v>
      </c>
      <c r="G95" s="17">
        <v>10417.19</v>
      </c>
      <c r="H95" s="16">
        <v>172540</v>
      </c>
      <c r="I95" s="17">
        <v>45993.78</v>
      </c>
      <c r="J95" s="16">
        <v>81550</v>
      </c>
      <c r="K95" s="17">
        <v>0</v>
      </c>
      <c r="L95" s="16">
        <f t="shared" si="4"/>
        <v>276970</v>
      </c>
      <c r="M95" s="17">
        <f t="shared" si="5"/>
        <v>56410.97</v>
      </c>
      <c r="N95" s="17">
        <f t="shared" si="6"/>
        <v>76.729368091531157</v>
      </c>
      <c r="O95" s="17">
        <f t="shared" si="7"/>
        <v>15.627606172258082</v>
      </c>
    </row>
    <row r="96" spans="1:15" s="35" customFormat="1" x14ac:dyDescent="0.3">
      <c r="A96" s="18">
        <v>8.14</v>
      </c>
      <c r="B96" s="19" t="s">
        <v>58</v>
      </c>
      <c r="C96" s="18">
        <v>5</v>
      </c>
      <c r="D96" s="18">
        <v>3</v>
      </c>
      <c r="E96" s="20">
        <v>106171</v>
      </c>
      <c r="F96" s="20">
        <v>25676</v>
      </c>
      <c r="G96" s="21">
        <v>1300</v>
      </c>
      <c r="H96" s="20">
        <v>63036</v>
      </c>
      <c r="I96" s="21">
        <v>41320</v>
      </c>
      <c r="J96" s="20">
        <v>7051</v>
      </c>
      <c r="K96" s="21">
        <v>0</v>
      </c>
      <c r="L96" s="20">
        <f t="shared" si="4"/>
        <v>95763</v>
      </c>
      <c r="M96" s="21">
        <f t="shared" si="5"/>
        <v>42620</v>
      </c>
      <c r="N96" s="21">
        <f t="shared" si="6"/>
        <v>90.196946435467311</v>
      </c>
      <c r="O96" s="21">
        <f t="shared" si="7"/>
        <v>40.142788520405759</v>
      </c>
    </row>
    <row r="97" spans="1:15" s="9" customFormat="1" x14ac:dyDescent="0.3">
      <c r="A97" s="5">
        <v>9</v>
      </c>
      <c r="B97" s="6" t="s">
        <v>59</v>
      </c>
      <c r="C97" s="5">
        <v>30</v>
      </c>
      <c r="D97" s="5">
        <v>17</v>
      </c>
      <c r="E97" s="7">
        <v>7335888</v>
      </c>
      <c r="F97" s="7">
        <v>1337440</v>
      </c>
      <c r="G97" s="8">
        <v>1170766.21</v>
      </c>
      <c r="H97" s="7">
        <v>3019615</v>
      </c>
      <c r="I97" s="8">
        <v>2281037.29</v>
      </c>
      <c r="J97" s="7">
        <v>986625</v>
      </c>
      <c r="K97" s="8">
        <v>217806</v>
      </c>
      <c r="L97" s="7">
        <f t="shared" si="4"/>
        <v>5343680</v>
      </c>
      <c r="M97" s="8">
        <f t="shared" si="5"/>
        <v>3669609.5</v>
      </c>
      <c r="N97" s="8">
        <f t="shared" si="6"/>
        <v>72.842987788254135</v>
      </c>
      <c r="O97" s="8">
        <f t="shared" si="7"/>
        <v>50.02270345457837</v>
      </c>
    </row>
    <row r="98" spans="1:15" s="32" customFormat="1" x14ac:dyDescent="0.3">
      <c r="A98" s="10">
        <v>9.1</v>
      </c>
      <c r="B98" s="11" t="s">
        <v>7</v>
      </c>
      <c r="C98" s="10">
        <v>14</v>
      </c>
      <c r="D98" s="10">
        <v>6</v>
      </c>
      <c r="E98" s="12">
        <v>4127192</v>
      </c>
      <c r="F98" s="12">
        <v>1173000</v>
      </c>
      <c r="G98" s="13">
        <v>648293.41</v>
      </c>
      <c r="H98" s="12">
        <v>934950</v>
      </c>
      <c r="I98" s="13">
        <v>1387928.1</v>
      </c>
      <c r="J98" s="12">
        <v>849950</v>
      </c>
      <c r="K98" s="13">
        <v>4240</v>
      </c>
      <c r="L98" s="12">
        <f t="shared" si="4"/>
        <v>2957900</v>
      </c>
      <c r="M98" s="13">
        <f t="shared" si="5"/>
        <v>2040461.5100000002</v>
      </c>
      <c r="N98" s="13">
        <f t="shared" si="6"/>
        <v>71.668582416325677</v>
      </c>
      <c r="O98" s="13">
        <f t="shared" si="7"/>
        <v>49.439461745419166</v>
      </c>
    </row>
    <row r="99" spans="1:15" s="33" customFormat="1" x14ac:dyDescent="0.3">
      <c r="A99" s="14">
        <v>9.1999999999999993</v>
      </c>
      <c r="B99" s="15" t="s">
        <v>61</v>
      </c>
      <c r="C99" s="14">
        <v>1</v>
      </c>
      <c r="D99" s="14">
        <v>0</v>
      </c>
      <c r="E99" s="16">
        <v>223816</v>
      </c>
      <c r="F99" s="16">
        <v>0</v>
      </c>
      <c r="G99" s="17">
        <v>0</v>
      </c>
      <c r="H99" s="16">
        <v>184800</v>
      </c>
      <c r="I99" s="17">
        <v>0</v>
      </c>
      <c r="J99" s="16">
        <v>0</v>
      </c>
      <c r="K99" s="17">
        <v>0</v>
      </c>
      <c r="L99" s="16">
        <f t="shared" si="4"/>
        <v>184800</v>
      </c>
      <c r="M99" s="17">
        <f t="shared" si="5"/>
        <v>0</v>
      </c>
      <c r="N99" s="17">
        <f t="shared" si="6"/>
        <v>82.567823569360542</v>
      </c>
      <c r="O99" s="17">
        <f t="shared" si="7"/>
        <v>0</v>
      </c>
    </row>
    <row r="100" spans="1:15" s="33" customFormat="1" x14ac:dyDescent="0.3">
      <c r="A100" s="14">
        <v>9.3000000000000007</v>
      </c>
      <c r="B100" s="15" t="s">
        <v>62</v>
      </c>
      <c r="C100" s="14">
        <v>3</v>
      </c>
      <c r="D100" s="14">
        <v>3</v>
      </c>
      <c r="E100" s="16">
        <v>737816</v>
      </c>
      <c r="F100" s="16">
        <v>73540</v>
      </c>
      <c r="G100" s="17">
        <v>151985</v>
      </c>
      <c r="H100" s="16">
        <v>527301</v>
      </c>
      <c r="I100" s="17">
        <v>390153</v>
      </c>
      <c r="J100" s="16">
        <v>116775</v>
      </c>
      <c r="K100" s="17">
        <v>64800</v>
      </c>
      <c r="L100" s="16">
        <f t="shared" si="4"/>
        <v>717616</v>
      </c>
      <c r="M100" s="17">
        <f t="shared" si="5"/>
        <v>606938</v>
      </c>
      <c r="N100" s="17">
        <f t="shared" si="6"/>
        <v>97.262190031118877</v>
      </c>
      <c r="O100" s="17">
        <f t="shared" si="7"/>
        <v>82.261431034295811</v>
      </c>
    </row>
    <row r="101" spans="1:15" s="33" customFormat="1" x14ac:dyDescent="0.3">
      <c r="A101" s="14">
        <v>9.4</v>
      </c>
      <c r="B101" s="15" t="s">
        <v>123</v>
      </c>
      <c r="C101" s="14">
        <v>3</v>
      </c>
      <c r="D101" s="14">
        <v>1</v>
      </c>
      <c r="E101" s="16">
        <v>108376</v>
      </c>
      <c r="F101" s="16">
        <v>20000</v>
      </c>
      <c r="G101" s="17">
        <v>3000</v>
      </c>
      <c r="H101" s="16">
        <v>61376</v>
      </c>
      <c r="I101" s="17">
        <v>13800</v>
      </c>
      <c r="J101" s="16">
        <v>0</v>
      </c>
      <c r="K101" s="17">
        <v>41376</v>
      </c>
      <c r="L101" s="16">
        <f t="shared" si="4"/>
        <v>81376</v>
      </c>
      <c r="M101" s="17">
        <f t="shared" si="5"/>
        <v>58176</v>
      </c>
      <c r="N101" s="17">
        <f t="shared" si="6"/>
        <v>75.086735070495308</v>
      </c>
      <c r="O101" s="17">
        <f t="shared" si="7"/>
        <v>53.679781501439436</v>
      </c>
    </row>
    <row r="102" spans="1:15" s="33" customFormat="1" x14ac:dyDescent="0.3">
      <c r="A102" s="14">
        <v>9.5</v>
      </c>
      <c r="B102" s="15" t="s">
        <v>63</v>
      </c>
      <c r="C102" s="14">
        <v>4</v>
      </c>
      <c r="D102" s="14">
        <v>3</v>
      </c>
      <c r="E102" s="16">
        <v>344248</v>
      </c>
      <c r="F102" s="16">
        <v>50000</v>
      </c>
      <c r="G102" s="17">
        <v>60600</v>
      </c>
      <c r="H102" s="16">
        <v>254248</v>
      </c>
      <c r="I102" s="17">
        <v>166400</v>
      </c>
      <c r="J102" s="16">
        <v>0</v>
      </c>
      <c r="K102" s="17">
        <v>0</v>
      </c>
      <c r="L102" s="16">
        <f t="shared" si="4"/>
        <v>304248</v>
      </c>
      <c r="M102" s="17">
        <f t="shared" si="5"/>
        <v>227000</v>
      </c>
      <c r="N102" s="17">
        <f t="shared" si="6"/>
        <v>88.380469893797496</v>
      </c>
      <c r="O102" s="17">
        <f t="shared" si="7"/>
        <v>65.940833352699215</v>
      </c>
    </row>
    <row r="103" spans="1:15" s="33" customFormat="1" x14ac:dyDescent="0.3">
      <c r="A103" s="14">
        <v>9.6</v>
      </c>
      <c r="B103" s="15" t="s">
        <v>64</v>
      </c>
      <c r="C103" s="14">
        <v>2</v>
      </c>
      <c r="D103" s="14">
        <v>2</v>
      </c>
      <c r="E103" s="16">
        <v>178576</v>
      </c>
      <c r="F103" s="16">
        <v>0</v>
      </c>
      <c r="G103" s="17">
        <v>0</v>
      </c>
      <c r="H103" s="16">
        <v>169576</v>
      </c>
      <c r="I103" s="17">
        <v>29470</v>
      </c>
      <c r="J103" s="16">
        <v>9000</v>
      </c>
      <c r="K103" s="17">
        <v>5000</v>
      </c>
      <c r="L103" s="16">
        <f t="shared" si="4"/>
        <v>178576</v>
      </c>
      <c r="M103" s="17">
        <f t="shared" si="5"/>
        <v>34470</v>
      </c>
      <c r="N103" s="17">
        <f t="shared" si="6"/>
        <v>100</v>
      </c>
      <c r="O103" s="17">
        <f t="shared" si="7"/>
        <v>19.30270585073022</v>
      </c>
    </row>
    <row r="104" spans="1:15" s="33" customFormat="1" x14ac:dyDescent="0.3">
      <c r="A104" s="14">
        <v>9.6999999999999993</v>
      </c>
      <c r="B104" s="15" t="s">
        <v>65</v>
      </c>
      <c r="C104" s="14">
        <v>2</v>
      </c>
      <c r="D104" s="14">
        <v>1</v>
      </c>
      <c r="E104" s="16">
        <v>115864</v>
      </c>
      <c r="F104" s="16">
        <v>10000</v>
      </c>
      <c r="G104" s="17">
        <v>10000</v>
      </c>
      <c r="H104" s="16">
        <v>105864</v>
      </c>
      <c r="I104" s="17">
        <v>0</v>
      </c>
      <c r="J104" s="16">
        <v>0</v>
      </c>
      <c r="K104" s="17">
        <v>30000</v>
      </c>
      <c r="L104" s="16">
        <f t="shared" si="4"/>
        <v>115864</v>
      </c>
      <c r="M104" s="17">
        <f t="shared" si="5"/>
        <v>40000</v>
      </c>
      <c r="N104" s="17">
        <f t="shared" si="6"/>
        <v>100</v>
      </c>
      <c r="O104" s="17">
        <f t="shared" si="7"/>
        <v>34.523234136573912</v>
      </c>
    </row>
    <row r="105" spans="1:15" s="35" customFormat="1" x14ac:dyDescent="0.3">
      <c r="A105" s="18">
        <v>9.8000000000000007</v>
      </c>
      <c r="B105" s="19" t="s">
        <v>124</v>
      </c>
      <c r="C105" s="18">
        <v>1</v>
      </c>
      <c r="D105" s="18">
        <v>1</v>
      </c>
      <c r="E105" s="20">
        <v>1500000</v>
      </c>
      <c r="F105" s="20">
        <v>10900</v>
      </c>
      <c r="G105" s="21">
        <v>296887.8</v>
      </c>
      <c r="H105" s="20">
        <v>781500</v>
      </c>
      <c r="I105" s="21">
        <v>293286.19</v>
      </c>
      <c r="J105" s="20">
        <v>10900</v>
      </c>
      <c r="K105" s="21">
        <v>72390</v>
      </c>
      <c r="L105" s="20">
        <f t="shared" si="4"/>
        <v>803300</v>
      </c>
      <c r="M105" s="21">
        <f t="shared" si="5"/>
        <v>662563.99</v>
      </c>
      <c r="N105" s="21">
        <f t="shared" si="6"/>
        <v>53.553333333333335</v>
      </c>
      <c r="O105" s="21">
        <f t="shared" si="7"/>
        <v>44.170932666666666</v>
      </c>
    </row>
    <row r="106" spans="1:15" s="9" customFormat="1" x14ac:dyDescent="0.3">
      <c r="A106" s="5">
        <v>10</v>
      </c>
      <c r="B106" s="6" t="s">
        <v>66</v>
      </c>
      <c r="C106" s="5">
        <v>33</v>
      </c>
      <c r="D106" s="5">
        <v>19</v>
      </c>
      <c r="E106" s="7">
        <v>4824875</v>
      </c>
      <c r="F106" s="7">
        <v>1321096</v>
      </c>
      <c r="G106" s="8">
        <v>490047.17</v>
      </c>
      <c r="H106" s="7">
        <v>1720240</v>
      </c>
      <c r="I106" s="8">
        <v>578474.99</v>
      </c>
      <c r="J106" s="7">
        <v>938414</v>
      </c>
      <c r="K106" s="8">
        <v>16900</v>
      </c>
      <c r="L106" s="7">
        <f t="shared" si="4"/>
        <v>3979750</v>
      </c>
      <c r="M106" s="8">
        <f t="shared" si="5"/>
        <v>1085422.1599999999</v>
      </c>
      <c r="N106" s="8">
        <f t="shared" si="6"/>
        <v>82.484002176222177</v>
      </c>
      <c r="O106" s="8">
        <f t="shared" si="7"/>
        <v>22.496378869918907</v>
      </c>
    </row>
    <row r="107" spans="1:15" s="32" customFormat="1" x14ac:dyDescent="0.3">
      <c r="A107" s="10">
        <v>10.1</v>
      </c>
      <c r="B107" s="11" t="s">
        <v>7</v>
      </c>
      <c r="C107" s="10">
        <v>7</v>
      </c>
      <c r="D107" s="10">
        <v>5</v>
      </c>
      <c r="E107" s="12">
        <v>1154115</v>
      </c>
      <c r="F107" s="12">
        <v>201891</v>
      </c>
      <c r="G107" s="13">
        <v>239677.9</v>
      </c>
      <c r="H107" s="12">
        <v>478276</v>
      </c>
      <c r="I107" s="13">
        <v>159087.51</v>
      </c>
      <c r="J107" s="12">
        <v>158556</v>
      </c>
      <c r="K107" s="13">
        <v>0</v>
      </c>
      <c r="L107" s="12">
        <f t="shared" si="4"/>
        <v>838723</v>
      </c>
      <c r="M107" s="13">
        <f t="shared" si="5"/>
        <v>398765.41000000003</v>
      </c>
      <c r="N107" s="13">
        <f t="shared" si="6"/>
        <v>72.672393998864933</v>
      </c>
      <c r="O107" s="13">
        <f t="shared" si="7"/>
        <v>34.551618339593539</v>
      </c>
    </row>
    <row r="108" spans="1:15" s="33" customFormat="1" x14ac:dyDescent="0.3">
      <c r="A108" s="14">
        <v>10.199999999999999</v>
      </c>
      <c r="B108" s="15" t="s">
        <v>20</v>
      </c>
      <c r="C108" s="14">
        <v>2</v>
      </c>
      <c r="D108" s="14">
        <v>1</v>
      </c>
      <c r="E108" s="16">
        <v>140000</v>
      </c>
      <c r="F108" s="16">
        <v>0</v>
      </c>
      <c r="G108" s="17">
        <v>0</v>
      </c>
      <c r="H108" s="16">
        <v>0</v>
      </c>
      <c r="I108" s="17">
        <v>14000</v>
      </c>
      <c r="J108" s="16">
        <v>120000</v>
      </c>
      <c r="K108" s="17">
        <v>0</v>
      </c>
      <c r="L108" s="16">
        <f t="shared" si="4"/>
        <v>120000</v>
      </c>
      <c r="M108" s="17">
        <f t="shared" si="5"/>
        <v>14000</v>
      </c>
      <c r="N108" s="17">
        <f t="shared" si="6"/>
        <v>85.714285714285708</v>
      </c>
      <c r="O108" s="17">
        <f t="shared" si="7"/>
        <v>10</v>
      </c>
    </row>
    <row r="109" spans="1:15" s="33" customFormat="1" x14ac:dyDescent="0.3">
      <c r="A109" s="14">
        <v>10.3</v>
      </c>
      <c r="B109" s="15" t="s">
        <v>67</v>
      </c>
      <c r="C109" s="14">
        <v>2</v>
      </c>
      <c r="D109" s="14">
        <v>1</v>
      </c>
      <c r="E109" s="16">
        <v>128839</v>
      </c>
      <c r="F109" s="16">
        <v>58000</v>
      </c>
      <c r="G109" s="17">
        <v>0</v>
      </c>
      <c r="H109" s="16">
        <v>33725</v>
      </c>
      <c r="I109" s="17">
        <v>3210</v>
      </c>
      <c r="J109" s="16">
        <v>10000</v>
      </c>
      <c r="K109" s="17">
        <v>0</v>
      </c>
      <c r="L109" s="16">
        <f t="shared" si="4"/>
        <v>101725</v>
      </c>
      <c r="M109" s="17">
        <f t="shared" si="5"/>
        <v>3210</v>
      </c>
      <c r="N109" s="17">
        <f t="shared" si="6"/>
        <v>78.95513004602644</v>
      </c>
      <c r="O109" s="17">
        <f t="shared" si="7"/>
        <v>2.4914816165912494</v>
      </c>
    </row>
    <row r="110" spans="1:15" s="33" customFormat="1" x14ac:dyDescent="0.3">
      <c r="A110" s="14">
        <v>10.4</v>
      </c>
      <c r="B110" s="15" t="s">
        <v>68</v>
      </c>
      <c r="C110" s="14">
        <v>7</v>
      </c>
      <c r="D110" s="14">
        <v>3</v>
      </c>
      <c r="E110" s="16">
        <v>195843</v>
      </c>
      <c r="F110" s="16">
        <v>21700</v>
      </c>
      <c r="G110" s="17">
        <v>13258</v>
      </c>
      <c r="H110" s="16">
        <v>44143</v>
      </c>
      <c r="I110" s="17">
        <v>11092</v>
      </c>
      <c r="J110" s="16">
        <v>80250</v>
      </c>
      <c r="K110" s="17">
        <v>15400</v>
      </c>
      <c r="L110" s="16">
        <f t="shared" si="4"/>
        <v>146093</v>
      </c>
      <c r="M110" s="17">
        <f t="shared" si="5"/>
        <v>39750</v>
      </c>
      <c r="N110" s="17">
        <f t="shared" si="6"/>
        <v>74.596998616238523</v>
      </c>
      <c r="O110" s="17">
        <f t="shared" si="7"/>
        <v>20.296870452352138</v>
      </c>
    </row>
    <row r="111" spans="1:15" s="33" customFormat="1" x14ac:dyDescent="0.3">
      <c r="A111" s="14">
        <v>10.5</v>
      </c>
      <c r="B111" s="15" t="s">
        <v>69</v>
      </c>
      <c r="C111" s="14">
        <v>1</v>
      </c>
      <c r="D111" s="14">
        <v>0</v>
      </c>
      <c r="E111" s="16">
        <v>301861</v>
      </c>
      <c r="F111" s="16">
        <v>5000</v>
      </c>
      <c r="G111" s="17">
        <v>0</v>
      </c>
      <c r="H111" s="16">
        <v>195441</v>
      </c>
      <c r="I111" s="17">
        <v>0</v>
      </c>
      <c r="J111" s="16">
        <v>91420</v>
      </c>
      <c r="K111" s="17">
        <v>0</v>
      </c>
      <c r="L111" s="16">
        <f t="shared" si="4"/>
        <v>291861</v>
      </c>
      <c r="M111" s="17">
        <f t="shared" si="5"/>
        <v>0</v>
      </c>
      <c r="N111" s="17">
        <f t="shared" si="6"/>
        <v>96.687216964099363</v>
      </c>
      <c r="O111" s="17">
        <f t="shared" si="7"/>
        <v>0</v>
      </c>
    </row>
    <row r="112" spans="1:15" s="33" customFormat="1" x14ac:dyDescent="0.3">
      <c r="A112" s="14">
        <v>10.6</v>
      </c>
      <c r="B112" s="15" t="s">
        <v>70</v>
      </c>
      <c r="C112" s="14">
        <v>1</v>
      </c>
      <c r="D112" s="14">
        <v>0</v>
      </c>
      <c r="E112" s="16">
        <v>182687</v>
      </c>
      <c r="F112" s="16">
        <v>0</v>
      </c>
      <c r="G112" s="17">
        <v>0</v>
      </c>
      <c r="H112" s="16">
        <v>136000</v>
      </c>
      <c r="I112" s="17">
        <v>0</v>
      </c>
      <c r="J112" s="16">
        <v>40437</v>
      </c>
      <c r="K112" s="17">
        <v>0</v>
      </c>
      <c r="L112" s="16">
        <f t="shared" si="4"/>
        <v>176437</v>
      </c>
      <c r="M112" s="17">
        <f t="shared" si="5"/>
        <v>0</v>
      </c>
      <c r="N112" s="17">
        <f t="shared" si="6"/>
        <v>96.578847974951699</v>
      </c>
      <c r="O112" s="17">
        <f t="shared" si="7"/>
        <v>0</v>
      </c>
    </row>
    <row r="113" spans="1:15" s="33" customFormat="1" x14ac:dyDescent="0.3">
      <c r="A113" s="14">
        <v>10.7</v>
      </c>
      <c r="B113" s="15" t="s">
        <v>23</v>
      </c>
      <c r="C113" s="14">
        <v>4</v>
      </c>
      <c r="D113" s="14">
        <v>2</v>
      </c>
      <c r="E113" s="16">
        <v>166954</v>
      </c>
      <c r="F113" s="16">
        <v>25140</v>
      </c>
      <c r="G113" s="17">
        <v>0</v>
      </c>
      <c r="H113" s="16">
        <v>48860</v>
      </c>
      <c r="I113" s="17">
        <v>19962</v>
      </c>
      <c r="J113" s="16">
        <v>51954</v>
      </c>
      <c r="K113" s="17">
        <v>0</v>
      </c>
      <c r="L113" s="16">
        <f t="shared" si="4"/>
        <v>125954</v>
      </c>
      <c r="M113" s="17">
        <f t="shared" si="5"/>
        <v>19962</v>
      </c>
      <c r="N113" s="17">
        <f t="shared" si="6"/>
        <v>75.442337410304631</v>
      </c>
      <c r="O113" s="17">
        <f t="shared" si="7"/>
        <v>11.95658684428046</v>
      </c>
    </row>
    <row r="114" spans="1:15" s="33" customFormat="1" x14ac:dyDescent="0.3">
      <c r="A114" s="14">
        <v>10.8</v>
      </c>
      <c r="B114" s="15" t="s">
        <v>71</v>
      </c>
      <c r="C114" s="14">
        <v>1</v>
      </c>
      <c r="D114" s="14">
        <v>1</v>
      </c>
      <c r="E114" s="16">
        <v>791965</v>
      </c>
      <c r="F114" s="16">
        <v>690000</v>
      </c>
      <c r="G114" s="17">
        <v>0</v>
      </c>
      <c r="H114" s="16">
        <v>50000</v>
      </c>
      <c r="I114" s="17">
        <v>4050</v>
      </c>
      <c r="J114" s="16">
        <v>0</v>
      </c>
      <c r="K114" s="17">
        <v>0</v>
      </c>
      <c r="L114" s="16">
        <f t="shared" si="4"/>
        <v>740000</v>
      </c>
      <c r="M114" s="17">
        <f t="shared" si="5"/>
        <v>4050</v>
      </c>
      <c r="N114" s="17">
        <f t="shared" si="6"/>
        <v>93.438472659776636</v>
      </c>
      <c r="O114" s="17">
        <f t="shared" si="7"/>
        <v>0.51138623550283158</v>
      </c>
    </row>
    <row r="115" spans="1:15" s="33" customFormat="1" x14ac:dyDescent="0.3">
      <c r="A115" s="14">
        <v>10.9</v>
      </c>
      <c r="B115" s="15" t="s">
        <v>72</v>
      </c>
      <c r="C115" s="14">
        <v>6</v>
      </c>
      <c r="D115" s="14">
        <v>4</v>
      </c>
      <c r="E115" s="16">
        <v>454972</v>
      </c>
      <c r="F115" s="16">
        <v>21800</v>
      </c>
      <c r="G115" s="17">
        <v>36500</v>
      </c>
      <c r="H115" s="16">
        <v>199360</v>
      </c>
      <c r="I115" s="17">
        <v>156190</v>
      </c>
      <c r="J115" s="16">
        <v>117800</v>
      </c>
      <c r="K115" s="17">
        <v>1500</v>
      </c>
      <c r="L115" s="16">
        <f t="shared" si="4"/>
        <v>338960</v>
      </c>
      <c r="M115" s="17">
        <f t="shared" si="5"/>
        <v>194190</v>
      </c>
      <c r="N115" s="17">
        <f t="shared" si="6"/>
        <v>74.501287991348917</v>
      </c>
      <c r="O115" s="17">
        <f t="shared" si="7"/>
        <v>42.681747448194614</v>
      </c>
    </row>
    <row r="116" spans="1:15" s="33" customFormat="1" x14ac:dyDescent="0.3">
      <c r="A116" s="14">
        <v>10.1</v>
      </c>
      <c r="B116" s="15" t="s">
        <v>73</v>
      </c>
      <c r="C116" s="14">
        <v>1</v>
      </c>
      <c r="D116" s="14">
        <v>1</v>
      </c>
      <c r="E116" s="16">
        <v>651700</v>
      </c>
      <c r="F116" s="16">
        <v>136175</v>
      </c>
      <c r="G116" s="17">
        <v>145570.26999999999</v>
      </c>
      <c r="H116" s="16">
        <v>302175</v>
      </c>
      <c r="I116" s="17">
        <v>91353.83</v>
      </c>
      <c r="J116" s="16">
        <v>110175</v>
      </c>
      <c r="K116" s="17">
        <v>0</v>
      </c>
      <c r="L116" s="16">
        <f t="shared" si="4"/>
        <v>548525</v>
      </c>
      <c r="M116" s="17">
        <f t="shared" si="5"/>
        <v>236924.09999999998</v>
      </c>
      <c r="N116" s="17">
        <f t="shared" si="6"/>
        <v>84.16832898572963</v>
      </c>
      <c r="O116" s="17">
        <f t="shared" si="7"/>
        <v>36.354779806659501</v>
      </c>
    </row>
    <row r="117" spans="1:15" s="35" customFormat="1" x14ac:dyDescent="0.3">
      <c r="A117" s="18">
        <v>10.11</v>
      </c>
      <c r="B117" s="19" t="s">
        <v>74</v>
      </c>
      <c r="C117" s="18">
        <v>1</v>
      </c>
      <c r="D117" s="18">
        <v>1</v>
      </c>
      <c r="E117" s="20">
        <v>655939</v>
      </c>
      <c r="F117" s="20">
        <v>161390</v>
      </c>
      <c r="G117" s="21">
        <v>55041</v>
      </c>
      <c r="H117" s="20">
        <v>232260</v>
      </c>
      <c r="I117" s="21">
        <v>119529.65</v>
      </c>
      <c r="J117" s="20">
        <v>157822</v>
      </c>
      <c r="K117" s="21">
        <v>0</v>
      </c>
      <c r="L117" s="20">
        <f t="shared" si="4"/>
        <v>551472</v>
      </c>
      <c r="M117" s="21">
        <f t="shared" si="5"/>
        <v>174570.65</v>
      </c>
      <c r="N117" s="21">
        <f t="shared" si="6"/>
        <v>84.073671484695979</v>
      </c>
      <c r="O117" s="21">
        <f t="shared" si="7"/>
        <v>26.613854337064879</v>
      </c>
    </row>
    <row r="118" spans="1:15" s="9" customFormat="1" x14ac:dyDescent="0.3">
      <c r="A118" s="5">
        <v>11</v>
      </c>
      <c r="B118" s="6" t="s">
        <v>77</v>
      </c>
      <c r="C118" s="5">
        <v>7</v>
      </c>
      <c r="D118" s="5">
        <v>5</v>
      </c>
      <c r="E118" s="7">
        <v>2566990</v>
      </c>
      <c r="F118" s="7">
        <v>714077</v>
      </c>
      <c r="G118" s="8">
        <v>378661.08</v>
      </c>
      <c r="H118" s="7">
        <v>510551</v>
      </c>
      <c r="I118" s="8">
        <v>284647.19</v>
      </c>
      <c r="J118" s="7">
        <v>1050427</v>
      </c>
      <c r="K118" s="8">
        <v>113815.91</v>
      </c>
      <c r="L118" s="7">
        <f t="shared" si="4"/>
        <v>2275055</v>
      </c>
      <c r="M118" s="8">
        <f t="shared" si="5"/>
        <v>777124.18</v>
      </c>
      <c r="N118" s="8">
        <f t="shared" si="6"/>
        <v>88.627341750454818</v>
      </c>
      <c r="O118" s="8">
        <f t="shared" si="7"/>
        <v>30.2737517481564</v>
      </c>
    </row>
    <row r="119" spans="1:15" s="32" customFormat="1" x14ac:dyDescent="0.3">
      <c r="A119" s="10">
        <v>11.1</v>
      </c>
      <c r="B119" s="11" t="s">
        <v>7</v>
      </c>
      <c r="C119" s="10">
        <v>3</v>
      </c>
      <c r="D119" s="10">
        <v>2</v>
      </c>
      <c r="E119" s="12">
        <v>1525200</v>
      </c>
      <c r="F119" s="12">
        <v>576180</v>
      </c>
      <c r="G119" s="13">
        <v>234879.08</v>
      </c>
      <c r="H119" s="12">
        <v>271180</v>
      </c>
      <c r="I119" s="13">
        <v>149937.19</v>
      </c>
      <c r="J119" s="12">
        <v>465416</v>
      </c>
      <c r="K119" s="13">
        <v>101032.91</v>
      </c>
      <c r="L119" s="12">
        <f t="shared" si="4"/>
        <v>1312776</v>
      </c>
      <c r="M119" s="13">
        <f t="shared" si="5"/>
        <v>485849.18000000005</v>
      </c>
      <c r="N119" s="13">
        <f t="shared" si="6"/>
        <v>86.072383949645953</v>
      </c>
      <c r="O119" s="13">
        <f t="shared" si="7"/>
        <v>31.854784946236563</v>
      </c>
    </row>
    <row r="120" spans="1:15" s="33" customFormat="1" x14ac:dyDescent="0.3">
      <c r="A120" s="14">
        <v>11.2</v>
      </c>
      <c r="B120" s="15" t="s">
        <v>81</v>
      </c>
      <c r="C120" s="14">
        <v>2</v>
      </c>
      <c r="D120" s="14">
        <v>2</v>
      </c>
      <c r="E120" s="16">
        <v>603940</v>
      </c>
      <c r="F120" s="16">
        <v>107460</v>
      </c>
      <c r="G120" s="17">
        <v>143782</v>
      </c>
      <c r="H120" s="16">
        <v>54060</v>
      </c>
      <c r="I120" s="17">
        <v>54806</v>
      </c>
      <c r="J120" s="16">
        <v>428200</v>
      </c>
      <c r="K120" s="17">
        <v>12783</v>
      </c>
      <c r="L120" s="16">
        <f t="shared" si="4"/>
        <v>589720</v>
      </c>
      <c r="M120" s="17">
        <f t="shared" si="5"/>
        <v>211371</v>
      </c>
      <c r="N120" s="17">
        <f t="shared" si="6"/>
        <v>97.645461469682417</v>
      </c>
      <c r="O120" s="17">
        <f t="shared" si="7"/>
        <v>34.998675365102493</v>
      </c>
    </row>
    <row r="121" spans="1:15" s="33" customFormat="1" x14ac:dyDescent="0.3">
      <c r="A121" s="14">
        <v>11.3</v>
      </c>
      <c r="B121" s="15" t="s">
        <v>82</v>
      </c>
      <c r="C121" s="14">
        <v>1</v>
      </c>
      <c r="D121" s="14">
        <v>0</v>
      </c>
      <c r="E121" s="16">
        <v>37850</v>
      </c>
      <c r="F121" s="16">
        <v>0</v>
      </c>
      <c r="G121" s="17">
        <v>0</v>
      </c>
      <c r="H121" s="16">
        <v>0</v>
      </c>
      <c r="I121" s="17">
        <v>0</v>
      </c>
      <c r="J121" s="16">
        <v>0</v>
      </c>
      <c r="K121" s="17">
        <v>0</v>
      </c>
      <c r="L121" s="16">
        <f t="shared" si="4"/>
        <v>0</v>
      </c>
      <c r="M121" s="17">
        <f t="shared" si="5"/>
        <v>0</v>
      </c>
      <c r="N121" s="17">
        <f t="shared" si="6"/>
        <v>0</v>
      </c>
      <c r="O121" s="17">
        <f t="shared" si="7"/>
        <v>0</v>
      </c>
    </row>
    <row r="122" spans="1:15" s="35" customFormat="1" x14ac:dyDescent="0.3">
      <c r="A122" s="18">
        <v>11.4</v>
      </c>
      <c r="B122" s="19" t="s">
        <v>125</v>
      </c>
      <c r="C122" s="18">
        <v>1</v>
      </c>
      <c r="D122" s="18">
        <v>1</v>
      </c>
      <c r="E122" s="20">
        <v>400000</v>
      </c>
      <c r="F122" s="20">
        <v>30437</v>
      </c>
      <c r="G122" s="21">
        <v>0</v>
      </c>
      <c r="H122" s="20">
        <v>185311</v>
      </c>
      <c r="I122" s="21">
        <v>79904</v>
      </c>
      <c r="J122" s="20">
        <v>156811</v>
      </c>
      <c r="K122" s="21">
        <v>0</v>
      </c>
      <c r="L122" s="20">
        <f t="shared" si="4"/>
        <v>372559</v>
      </c>
      <c r="M122" s="21">
        <f t="shared" si="5"/>
        <v>79904</v>
      </c>
      <c r="N122" s="21">
        <f t="shared" si="6"/>
        <v>93.139750000000006</v>
      </c>
      <c r="O122" s="21">
        <f t="shared" si="7"/>
        <v>19.975999999999999</v>
      </c>
    </row>
    <row r="123" spans="1:15" s="9" customFormat="1" x14ac:dyDescent="0.3">
      <c r="A123" s="5">
        <v>12</v>
      </c>
      <c r="B123" s="6" t="s">
        <v>86</v>
      </c>
      <c r="C123" s="5">
        <v>18</v>
      </c>
      <c r="D123" s="5">
        <v>10</v>
      </c>
      <c r="E123" s="7">
        <v>5703925</v>
      </c>
      <c r="F123" s="7">
        <v>1639363</v>
      </c>
      <c r="G123" s="8">
        <v>584086.47</v>
      </c>
      <c r="H123" s="7">
        <v>2516637</v>
      </c>
      <c r="I123" s="8">
        <v>1261430.1399999999</v>
      </c>
      <c r="J123" s="7">
        <v>947453</v>
      </c>
      <c r="K123" s="8">
        <v>136790</v>
      </c>
      <c r="L123" s="7">
        <f t="shared" si="4"/>
        <v>5103453</v>
      </c>
      <c r="M123" s="8">
        <f t="shared" si="5"/>
        <v>1982306.6099999999</v>
      </c>
      <c r="N123" s="8">
        <f t="shared" si="6"/>
        <v>89.472652603251277</v>
      </c>
      <c r="O123" s="8">
        <f t="shared" si="7"/>
        <v>34.753377893292779</v>
      </c>
    </row>
    <row r="124" spans="1:15" s="32" customFormat="1" x14ac:dyDescent="0.3">
      <c r="A124" s="10">
        <v>12.1</v>
      </c>
      <c r="B124" s="11" t="s">
        <v>7</v>
      </c>
      <c r="C124" s="10">
        <v>8</v>
      </c>
      <c r="D124" s="10">
        <v>7</v>
      </c>
      <c r="E124" s="12">
        <v>2851000</v>
      </c>
      <c r="F124" s="12">
        <v>541910</v>
      </c>
      <c r="G124" s="13">
        <v>489136.47</v>
      </c>
      <c r="H124" s="12">
        <v>1128691</v>
      </c>
      <c r="I124" s="13">
        <v>1230700.1399999999</v>
      </c>
      <c r="J124" s="12">
        <v>642065</v>
      </c>
      <c r="K124" s="13">
        <v>25790</v>
      </c>
      <c r="L124" s="12">
        <f t="shared" si="4"/>
        <v>2312666</v>
      </c>
      <c r="M124" s="13">
        <f t="shared" si="5"/>
        <v>1745626.6099999999</v>
      </c>
      <c r="N124" s="13">
        <f t="shared" si="6"/>
        <v>81.11771308312872</v>
      </c>
      <c r="O124" s="13">
        <f t="shared" si="7"/>
        <v>61.228572781480182</v>
      </c>
    </row>
    <row r="125" spans="1:15" s="33" customFormat="1" x14ac:dyDescent="0.3">
      <c r="A125" s="14">
        <v>12.2</v>
      </c>
      <c r="B125" s="15" t="s">
        <v>126</v>
      </c>
      <c r="C125" s="14">
        <v>3</v>
      </c>
      <c r="D125" s="14">
        <v>1</v>
      </c>
      <c r="E125" s="16">
        <v>1524715</v>
      </c>
      <c r="F125" s="16">
        <v>562999</v>
      </c>
      <c r="G125" s="17">
        <v>14950</v>
      </c>
      <c r="H125" s="16">
        <v>728957</v>
      </c>
      <c r="I125" s="17">
        <v>17290</v>
      </c>
      <c r="J125" s="16">
        <v>182759</v>
      </c>
      <c r="K125" s="17">
        <v>25000</v>
      </c>
      <c r="L125" s="16">
        <f t="shared" si="4"/>
        <v>1474715</v>
      </c>
      <c r="M125" s="17">
        <f t="shared" si="5"/>
        <v>57240</v>
      </c>
      <c r="N125" s="17">
        <f t="shared" si="6"/>
        <v>96.720698622365489</v>
      </c>
      <c r="O125" s="17">
        <f t="shared" si="7"/>
        <v>3.7541442171159858</v>
      </c>
    </row>
    <row r="126" spans="1:15" s="33" customFormat="1" x14ac:dyDescent="0.3">
      <c r="A126" s="14">
        <v>12.3</v>
      </c>
      <c r="B126" s="15" t="s">
        <v>127</v>
      </c>
      <c r="C126" s="14">
        <v>2</v>
      </c>
      <c r="D126" s="14">
        <v>0</v>
      </c>
      <c r="E126" s="16">
        <v>60000</v>
      </c>
      <c r="F126" s="16">
        <v>5454</v>
      </c>
      <c r="G126" s="17">
        <v>0</v>
      </c>
      <c r="H126" s="16">
        <v>5454</v>
      </c>
      <c r="I126" s="17">
        <v>0</v>
      </c>
      <c r="J126" s="16">
        <v>36954</v>
      </c>
      <c r="K126" s="17">
        <v>0</v>
      </c>
      <c r="L126" s="16">
        <f t="shared" si="4"/>
        <v>47862</v>
      </c>
      <c r="M126" s="17">
        <f t="shared" si="5"/>
        <v>0</v>
      </c>
      <c r="N126" s="17">
        <f t="shared" si="6"/>
        <v>79.77</v>
      </c>
      <c r="O126" s="17">
        <f t="shared" si="7"/>
        <v>0</v>
      </c>
    </row>
    <row r="127" spans="1:15" s="33" customFormat="1" x14ac:dyDescent="0.3">
      <c r="A127" s="14">
        <v>12.4</v>
      </c>
      <c r="B127" s="15" t="s">
        <v>128</v>
      </c>
      <c r="C127" s="14">
        <v>3</v>
      </c>
      <c r="D127" s="14">
        <v>0</v>
      </c>
      <c r="E127" s="16">
        <v>70000</v>
      </c>
      <c r="F127" s="16">
        <v>0</v>
      </c>
      <c r="G127" s="17">
        <v>0</v>
      </c>
      <c r="H127" s="16">
        <v>10925</v>
      </c>
      <c r="I127" s="17">
        <v>0</v>
      </c>
      <c r="J127" s="16">
        <v>59075</v>
      </c>
      <c r="K127" s="17">
        <v>0</v>
      </c>
      <c r="L127" s="16">
        <f t="shared" si="4"/>
        <v>70000</v>
      </c>
      <c r="M127" s="17">
        <f t="shared" si="5"/>
        <v>0</v>
      </c>
      <c r="N127" s="17">
        <f t="shared" si="6"/>
        <v>100</v>
      </c>
      <c r="O127" s="17">
        <f t="shared" si="7"/>
        <v>0</v>
      </c>
    </row>
    <row r="128" spans="1:15" s="35" customFormat="1" x14ac:dyDescent="0.3">
      <c r="A128" s="18">
        <v>12.5</v>
      </c>
      <c r="B128" s="19" t="s">
        <v>88</v>
      </c>
      <c r="C128" s="18">
        <v>2</v>
      </c>
      <c r="D128" s="18">
        <v>2</v>
      </c>
      <c r="E128" s="20">
        <v>1198210</v>
      </c>
      <c r="F128" s="20">
        <v>529000</v>
      </c>
      <c r="G128" s="21">
        <v>80000</v>
      </c>
      <c r="H128" s="20">
        <v>642610</v>
      </c>
      <c r="I128" s="21">
        <v>13440</v>
      </c>
      <c r="J128" s="20">
        <v>26600</v>
      </c>
      <c r="K128" s="21">
        <v>86000</v>
      </c>
      <c r="L128" s="20">
        <f t="shared" si="4"/>
        <v>1198210</v>
      </c>
      <c r="M128" s="21">
        <f t="shared" si="5"/>
        <v>179440</v>
      </c>
      <c r="N128" s="21">
        <f t="shared" si="6"/>
        <v>100</v>
      </c>
      <c r="O128" s="21">
        <f t="shared" si="7"/>
        <v>14.975672044132498</v>
      </c>
    </row>
    <row r="129" spans="1:15" s="9" customFormat="1" x14ac:dyDescent="0.3">
      <c r="A129" s="5">
        <v>13</v>
      </c>
      <c r="B129" s="6" t="s">
        <v>89</v>
      </c>
      <c r="C129" s="5">
        <v>18</v>
      </c>
      <c r="D129" s="5">
        <v>12</v>
      </c>
      <c r="E129" s="7">
        <v>7467105</v>
      </c>
      <c r="F129" s="7">
        <v>1715387</v>
      </c>
      <c r="G129" s="8">
        <v>2701352.72</v>
      </c>
      <c r="H129" s="7">
        <v>1848202</v>
      </c>
      <c r="I129" s="8">
        <v>814050.34</v>
      </c>
      <c r="J129" s="7">
        <v>1851657</v>
      </c>
      <c r="K129" s="8">
        <v>62131.3</v>
      </c>
      <c r="L129" s="7">
        <f t="shared" si="4"/>
        <v>5415246</v>
      </c>
      <c r="M129" s="8">
        <f t="shared" si="5"/>
        <v>3577534.36</v>
      </c>
      <c r="N129" s="8">
        <f t="shared" si="6"/>
        <v>72.521358679166823</v>
      </c>
      <c r="O129" s="8">
        <f t="shared" si="7"/>
        <v>47.91059399861124</v>
      </c>
    </row>
    <row r="130" spans="1:15" s="32" customFormat="1" x14ac:dyDescent="0.3">
      <c r="A130" s="10">
        <v>13.1</v>
      </c>
      <c r="B130" s="11" t="s">
        <v>7</v>
      </c>
      <c r="C130" s="10">
        <v>4</v>
      </c>
      <c r="D130" s="10">
        <v>2</v>
      </c>
      <c r="E130" s="12">
        <v>985770</v>
      </c>
      <c r="F130" s="12">
        <v>310167</v>
      </c>
      <c r="G130" s="13">
        <v>118735.8</v>
      </c>
      <c r="H130" s="12">
        <v>144367</v>
      </c>
      <c r="I130" s="13">
        <v>157651.9</v>
      </c>
      <c r="J130" s="12">
        <v>344367</v>
      </c>
      <c r="K130" s="13">
        <v>8620</v>
      </c>
      <c r="L130" s="12">
        <f t="shared" si="4"/>
        <v>798901</v>
      </c>
      <c r="M130" s="13">
        <f t="shared" si="5"/>
        <v>285007.7</v>
      </c>
      <c r="N130" s="13">
        <f t="shared" si="6"/>
        <v>81.043346825324363</v>
      </c>
      <c r="O130" s="13">
        <f t="shared" si="7"/>
        <v>28.912190470393703</v>
      </c>
    </row>
    <row r="131" spans="1:15" s="33" customFormat="1" x14ac:dyDescent="0.3">
      <c r="A131" s="14">
        <v>13.2</v>
      </c>
      <c r="B131" s="15" t="s">
        <v>90</v>
      </c>
      <c r="C131" s="14">
        <v>7</v>
      </c>
      <c r="D131" s="14">
        <v>4</v>
      </c>
      <c r="E131" s="16">
        <v>4253495</v>
      </c>
      <c r="F131" s="16">
        <v>935400</v>
      </c>
      <c r="G131" s="17">
        <v>1929600</v>
      </c>
      <c r="H131" s="16">
        <v>1168995</v>
      </c>
      <c r="I131" s="17">
        <v>174760</v>
      </c>
      <c r="J131" s="16">
        <v>1070050</v>
      </c>
      <c r="K131" s="17">
        <v>7000</v>
      </c>
      <c r="L131" s="16">
        <f t="shared" si="4"/>
        <v>3174445</v>
      </c>
      <c r="M131" s="17">
        <f t="shared" si="5"/>
        <v>2111360</v>
      </c>
      <c r="N131" s="17">
        <f t="shared" si="6"/>
        <v>74.631450136887423</v>
      </c>
      <c r="O131" s="17">
        <f t="shared" si="7"/>
        <v>49.638238671962704</v>
      </c>
    </row>
    <row r="132" spans="1:15" s="33" customFormat="1" x14ac:dyDescent="0.3">
      <c r="A132" s="14">
        <v>13.3</v>
      </c>
      <c r="B132" s="15" t="s">
        <v>91</v>
      </c>
      <c r="C132" s="14">
        <v>5</v>
      </c>
      <c r="D132" s="14">
        <v>4</v>
      </c>
      <c r="E132" s="16">
        <v>1049500</v>
      </c>
      <c r="F132" s="16">
        <v>0</v>
      </c>
      <c r="G132" s="17">
        <v>480202</v>
      </c>
      <c r="H132" s="16">
        <v>268000</v>
      </c>
      <c r="I132" s="17">
        <v>173570</v>
      </c>
      <c r="J132" s="16">
        <v>222400</v>
      </c>
      <c r="K132" s="17">
        <v>45880</v>
      </c>
      <c r="L132" s="16">
        <f t="shared" si="4"/>
        <v>490400</v>
      </c>
      <c r="M132" s="17">
        <f t="shared" si="5"/>
        <v>699652</v>
      </c>
      <c r="N132" s="17">
        <f t="shared" si="6"/>
        <v>46.727012863268222</v>
      </c>
      <c r="O132" s="17">
        <f t="shared" si="7"/>
        <v>66.665269175798002</v>
      </c>
    </row>
    <row r="133" spans="1:15" s="35" customFormat="1" x14ac:dyDescent="0.3">
      <c r="A133" s="18">
        <v>13.4</v>
      </c>
      <c r="B133" s="19" t="s">
        <v>92</v>
      </c>
      <c r="C133" s="18">
        <v>2</v>
      </c>
      <c r="D133" s="18">
        <v>2</v>
      </c>
      <c r="E133" s="20">
        <v>1178340</v>
      </c>
      <c r="F133" s="20">
        <v>469820</v>
      </c>
      <c r="G133" s="21">
        <v>172814.92</v>
      </c>
      <c r="H133" s="20">
        <v>266840</v>
      </c>
      <c r="I133" s="21">
        <v>308068.44</v>
      </c>
      <c r="J133" s="20">
        <v>214840</v>
      </c>
      <c r="K133" s="21">
        <v>631.29999999999995</v>
      </c>
      <c r="L133" s="20">
        <f t="shared" si="4"/>
        <v>951500</v>
      </c>
      <c r="M133" s="21">
        <f t="shared" si="5"/>
        <v>481514.66</v>
      </c>
      <c r="N133" s="21">
        <f t="shared" si="6"/>
        <v>80.749189537824392</v>
      </c>
      <c r="O133" s="21">
        <f t="shared" si="7"/>
        <v>40.863813500347945</v>
      </c>
    </row>
    <row r="134" spans="1:15" s="9" customFormat="1" x14ac:dyDescent="0.3">
      <c r="A134" s="5">
        <v>14</v>
      </c>
      <c r="B134" s="6" t="s">
        <v>93</v>
      </c>
      <c r="C134" s="5">
        <v>26</v>
      </c>
      <c r="D134" s="5">
        <v>13</v>
      </c>
      <c r="E134" s="7">
        <v>23721930</v>
      </c>
      <c r="F134" s="7">
        <v>4324954</v>
      </c>
      <c r="G134" s="8">
        <v>2533035.48</v>
      </c>
      <c r="H134" s="7">
        <v>6516189</v>
      </c>
      <c r="I134" s="8">
        <v>3851100.87</v>
      </c>
      <c r="J134" s="7">
        <v>6344104</v>
      </c>
      <c r="K134" s="8">
        <v>310039.59999999998</v>
      </c>
      <c r="L134" s="7">
        <f t="shared" si="4"/>
        <v>17185247</v>
      </c>
      <c r="M134" s="8">
        <f t="shared" si="5"/>
        <v>6694175.9499999993</v>
      </c>
      <c r="N134" s="8">
        <f t="shared" si="6"/>
        <v>72.444556576973284</v>
      </c>
      <c r="O134" s="8">
        <f t="shared" si="7"/>
        <v>28.219356308698316</v>
      </c>
    </row>
    <row r="135" spans="1:15" s="32" customFormat="1" x14ac:dyDescent="0.3">
      <c r="A135" s="10">
        <v>14.1</v>
      </c>
      <c r="B135" s="11" t="s">
        <v>7</v>
      </c>
      <c r="C135" s="10">
        <v>8</v>
      </c>
      <c r="D135" s="10">
        <v>5</v>
      </c>
      <c r="E135" s="12">
        <v>10689000</v>
      </c>
      <c r="F135" s="12">
        <v>2372892</v>
      </c>
      <c r="G135" s="13">
        <v>450045.06</v>
      </c>
      <c r="H135" s="12">
        <v>2825992</v>
      </c>
      <c r="I135" s="13">
        <v>1531444.91</v>
      </c>
      <c r="J135" s="12">
        <v>2907192</v>
      </c>
      <c r="K135" s="13">
        <v>263531.59999999998</v>
      </c>
      <c r="L135" s="12">
        <f t="shared" si="4"/>
        <v>8106076</v>
      </c>
      <c r="M135" s="13">
        <f t="shared" si="5"/>
        <v>2245021.5699999998</v>
      </c>
      <c r="N135" s="13">
        <f t="shared" si="6"/>
        <v>75.835681541771919</v>
      </c>
      <c r="O135" s="13">
        <f t="shared" si="7"/>
        <v>21.003101973991953</v>
      </c>
    </row>
    <row r="136" spans="1:15" s="33" customFormat="1" x14ac:dyDescent="0.3">
      <c r="A136" s="14">
        <v>14.2</v>
      </c>
      <c r="B136" s="15" t="s">
        <v>129</v>
      </c>
      <c r="C136" s="14">
        <v>3</v>
      </c>
      <c r="D136" s="14">
        <v>1</v>
      </c>
      <c r="E136" s="16">
        <v>1490000</v>
      </c>
      <c r="F136" s="16">
        <v>100000</v>
      </c>
      <c r="G136" s="17">
        <v>213065</v>
      </c>
      <c r="H136" s="16">
        <v>620000</v>
      </c>
      <c r="I136" s="17">
        <v>189450</v>
      </c>
      <c r="J136" s="16">
        <v>490000</v>
      </c>
      <c r="K136" s="17">
        <v>0</v>
      </c>
      <c r="L136" s="16">
        <f t="shared" ref="L136:L141" si="8">SUM(F136,H136,J136)</f>
        <v>1210000</v>
      </c>
      <c r="M136" s="17">
        <f t="shared" ref="M136:M140" si="9">SUM(G136,I136,K136)</f>
        <v>402515</v>
      </c>
      <c r="N136" s="17">
        <f t="shared" ref="N136:N140" si="10">(L136*100)/E136</f>
        <v>81.208053691275168</v>
      </c>
      <c r="O136" s="17">
        <f t="shared" ref="O136:O140" si="11">(M136*100)/E136</f>
        <v>27.014429530201344</v>
      </c>
    </row>
    <row r="137" spans="1:15" s="33" customFormat="1" x14ac:dyDescent="0.3">
      <c r="A137" s="14">
        <v>14.3</v>
      </c>
      <c r="B137" s="15" t="s">
        <v>20</v>
      </c>
      <c r="C137" s="14">
        <v>3</v>
      </c>
      <c r="D137" s="14">
        <v>0</v>
      </c>
      <c r="E137" s="16">
        <v>200000</v>
      </c>
      <c r="F137" s="16">
        <v>0</v>
      </c>
      <c r="G137" s="17">
        <v>0</v>
      </c>
      <c r="H137" s="16">
        <v>15000</v>
      </c>
      <c r="I137" s="17">
        <v>0</v>
      </c>
      <c r="J137" s="16">
        <v>135000</v>
      </c>
      <c r="K137" s="17">
        <v>0</v>
      </c>
      <c r="L137" s="16">
        <f t="shared" si="8"/>
        <v>150000</v>
      </c>
      <c r="M137" s="17">
        <f t="shared" si="9"/>
        <v>0</v>
      </c>
      <c r="N137" s="17">
        <f t="shared" si="10"/>
        <v>75</v>
      </c>
      <c r="O137" s="17">
        <f t="shared" si="11"/>
        <v>0</v>
      </c>
    </row>
    <row r="138" spans="1:15" s="34" customFormat="1" x14ac:dyDescent="0.3">
      <c r="A138" s="22">
        <v>14.4</v>
      </c>
      <c r="B138" s="23" t="s">
        <v>94</v>
      </c>
      <c r="C138" s="22">
        <v>6</v>
      </c>
      <c r="D138" s="22">
        <v>1</v>
      </c>
      <c r="E138" s="24">
        <v>560000</v>
      </c>
      <c r="F138" s="24">
        <v>0</v>
      </c>
      <c r="G138" s="25">
        <v>19600</v>
      </c>
      <c r="H138" s="24">
        <v>411400</v>
      </c>
      <c r="I138" s="25">
        <v>0</v>
      </c>
      <c r="J138" s="24">
        <v>59100</v>
      </c>
      <c r="K138" s="25">
        <v>0</v>
      </c>
      <c r="L138" s="24">
        <f t="shared" si="8"/>
        <v>470500</v>
      </c>
      <c r="M138" s="25">
        <f t="shared" si="9"/>
        <v>19600</v>
      </c>
      <c r="N138" s="25">
        <f t="shared" si="10"/>
        <v>84.017857142857139</v>
      </c>
      <c r="O138" s="25">
        <f t="shared" si="11"/>
        <v>3.5</v>
      </c>
    </row>
    <row r="139" spans="1:15" s="33" customFormat="1" x14ac:dyDescent="0.3">
      <c r="A139" s="14">
        <v>14.5</v>
      </c>
      <c r="B139" s="15" t="s">
        <v>130</v>
      </c>
      <c r="C139" s="14">
        <v>5</v>
      </c>
      <c r="D139" s="14">
        <v>5</v>
      </c>
      <c r="E139" s="16">
        <v>3921748</v>
      </c>
      <c r="F139" s="16">
        <v>138768</v>
      </c>
      <c r="G139" s="17">
        <v>216860.3</v>
      </c>
      <c r="H139" s="16">
        <v>930503</v>
      </c>
      <c r="I139" s="17">
        <v>553364.66</v>
      </c>
      <c r="J139" s="16">
        <v>1039518</v>
      </c>
      <c r="K139" s="17">
        <v>23408</v>
      </c>
      <c r="L139" s="16">
        <f t="shared" si="8"/>
        <v>2108789</v>
      </c>
      <c r="M139" s="17">
        <f t="shared" si="9"/>
        <v>793632.96</v>
      </c>
      <c r="N139" s="17">
        <f t="shared" si="10"/>
        <v>53.771659984272318</v>
      </c>
      <c r="O139" s="17">
        <f t="shared" si="11"/>
        <v>20.23671485266264</v>
      </c>
    </row>
    <row r="140" spans="1:15" s="35" customFormat="1" x14ac:dyDescent="0.3">
      <c r="A140" s="18">
        <v>14.6</v>
      </c>
      <c r="B140" s="19" t="s">
        <v>131</v>
      </c>
      <c r="C140" s="18">
        <v>1</v>
      </c>
      <c r="D140" s="18">
        <v>1</v>
      </c>
      <c r="E140" s="20">
        <v>6861182</v>
      </c>
      <c r="F140" s="20">
        <v>1713294</v>
      </c>
      <c r="G140" s="21">
        <v>1633465.12</v>
      </c>
      <c r="H140" s="20">
        <v>1713294</v>
      </c>
      <c r="I140" s="21">
        <v>1576841.3</v>
      </c>
      <c r="J140" s="20">
        <v>1713294</v>
      </c>
      <c r="K140" s="21">
        <v>23100</v>
      </c>
      <c r="L140" s="20">
        <f t="shared" si="8"/>
        <v>5139882</v>
      </c>
      <c r="M140" s="21">
        <f t="shared" si="9"/>
        <v>3233406.42</v>
      </c>
      <c r="N140" s="21">
        <f t="shared" si="10"/>
        <v>74.912485924436922</v>
      </c>
      <c r="O140" s="21">
        <f t="shared" si="11"/>
        <v>47.126084397702904</v>
      </c>
    </row>
    <row r="141" spans="1:15" s="9" customFormat="1" x14ac:dyDescent="0.3">
      <c r="A141" s="109" t="s">
        <v>95</v>
      </c>
      <c r="B141" s="109"/>
      <c r="C141" s="88">
        <f>SUM(C134,C129,C123,C118,C106,C97,C82,C65,C59,C48,C34,C27,C22,C7)</f>
        <v>466</v>
      </c>
      <c r="D141" s="88">
        <f t="shared" ref="D141:K141" si="12">SUM(D134,D129,D123,D118,D106,D97,D82,D65,D59,D48,D34,D27,D22,D7)</f>
        <v>232</v>
      </c>
      <c r="E141" s="3">
        <f t="shared" si="12"/>
        <v>170823640</v>
      </c>
      <c r="F141" s="3">
        <f t="shared" si="12"/>
        <v>38399211</v>
      </c>
      <c r="G141" s="2">
        <f t="shared" si="12"/>
        <v>24419032.629999999</v>
      </c>
      <c r="H141" s="3">
        <f t="shared" si="12"/>
        <v>44386016</v>
      </c>
      <c r="I141" s="2">
        <f t="shared" si="12"/>
        <v>28707585.27</v>
      </c>
      <c r="J141" s="3">
        <f t="shared" si="12"/>
        <v>39982375</v>
      </c>
      <c r="K141" s="2">
        <f t="shared" si="12"/>
        <v>2475797.4500000002</v>
      </c>
      <c r="L141" s="3">
        <f t="shared" si="8"/>
        <v>122767602</v>
      </c>
      <c r="M141" s="60">
        <f>SUM(G141,I141,K141)</f>
        <v>55602415.350000001</v>
      </c>
      <c r="N141" s="2">
        <f>(L141*100)/E141</f>
        <v>71.868040044106309</v>
      </c>
      <c r="O141" s="2">
        <f>(M141*100)/E141</f>
        <v>32.549602238893868</v>
      </c>
    </row>
  </sheetData>
  <mergeCells count="14">
    <mergeCell ref="A141:B141"/>
    <mergeCell ref="J4:K5"/>
    <mergeCell ref="L4:M5"/>
    <mergeCell ref="N4:O5"/>
    <mergeCell ref="A1:O1"/>
    <mergeCell ref="A2:O2"/>
    <mergeCell ref="A3:O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" right="0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"/>
  <sheetViews>
    <sheetView zoomScaleNormal="100" workbookViewId="0">
      <selection activeCell="E12" sqref="E12"/>
    </sheetView>
  </sheetViews>
  <sheetFormatPr defaultColWidth="103.75" defaultRowHeight="18.75" x14ac:dyDescent="0.3"/>
  <cols>
    <col min="1" max="1" width="5" style="1" bestFit="1" customWidth="1"/>
    <col min="2" max="2" width="21.25" style="1" bestFit="1" customWidth="1"/>
    <col min="3" max="3" width="6.75" style="1" bestFit="1" customWidth="1"/>
    <col min="4" max="4" width="10.125" style="1" bestFit="1" customWidth="1"/>
    <col min="5" max="5" width="10" style="40" bestFit="1" customWidth="1"/>
    <col min="6" max="6" width="8.125" style="4" bestFit="1" customWidth="1"/>
    <col min="7" max="7" width="10.125" style="1" bestFit="1" customWidth="1"/>
    <col min="8" max="8" width="8.125" style="4" bestFit="1" customWidth="1"/>
    <col min="9" max="9" width="10.25" style="1" customWidth="1"/>
    <col min="10" max="10" width="10.5" style="4" bestFit="1" customWidth="1"/>
    <col min="11" max="11" width="9.375" style="4" bestFit="1" customWidth="1"/>
    <col min="12" max="12" width="11.375" style="1" bestFit="1" customWidth="1"/>
    <col min="13" max="13" width="6.25" style="1" bestFit="1" customWidth="1"/>
    <col min="14" max="14" width="6.375" style="1" bestFit="1" customWidth="1"/>
    <col min="15" max="16384" width="103.75" style="1"/>
  </cols>
  <sheetData>
    <row r="1" spans="1:14" ht="21" x14ac:dyDescent="0.3">
      <c r="A1" s="99" t="s">
        <v>132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1" x14ac:dyDescent="0.3">
      <c r="A2" s="99" t="s">
        <v>138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1" x14ac:dyDescent="0.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.75" customHeight="1" x14ac:dyDescent="0.3">
      <c r="A4" s="101" t="s">
        <v>2</v>
      </c>
      <c r="B4" s="101" t="s">
        <v>3</v>
      </c>
      <c r="C4" s="102" t="s">
        <v>133</v>
      </c>
      <c r="D4" s="102" t="s">
        <v>139</v>
      </c>
      <c r="E4" s="120" t="s">
        <v>137</v>
      </c>
      <c r="F4" s="95" t="s">
        <v>134</v>
      </c>
      <c r="G4" s="95"/>
      <c r="H4" s="95" t="s">
        <v>135</v>
      </c>
      <c r="I4" s="95"/>
      <c r="J4" s="119" t="s">
        <v>136</v>
      </c>
      <c r="K4" s="96" t="s">
        <v>140</v>
      </c>
      <c r="L4" s="96"/>
      <c r="M4" s="97" t="s">
        <v>141</v>
      </c>
      <c r="N4" s="97"/>
    </row>
    <row r="5" spans="1:14" x14ac:dyDescent="0.3">
      <c r="A5" s="101"/>
      <c r="B5" s="101"/>
      <c r="C5" s="103"/>
      <c r="D5" s="103"/>
      <c r="E5" s="121"/>
      <c r="F5" s="95"/>
      <c r="G5" s="95"/>
      <c r="H5" s="95"/>
      <c r="I5" s="95"/>
      <c r="J5" s="119"/>
      <c r="K5" s="96"/>
      <c r="L5" s="96"/>
      <c r="M5" s="97"/>
      <c r="N5" s="97"/>
    </row>
    <row r="6" spans="1:14" x14ac:dyDescent="0.3">
      <c r="A6" s="101"/>
      <c r="B6" s="101"/>
      <c r="C6" s="104"/>
      <c r="D6" s="104"/>
      <c r="E6" s="122"/>
      <c r="F6" s="90" t="s">
        <v>4</v>
      </c>
      <c r="G6" s="87" t="s">
        <v>5</v>
      </c>
      <c r="H6" s="90" t="s">
        <v>4</v>
      </c>
      <c r="I6" s="87" t="s">
        <v>5</v>
      </c>
      <c r="J6" s="90" t="s">
        <v>4</v>
      </c>
      <c r="K6" s="90" t="s">
        <v>4</v>
      </c>
      <c r="L6" s="87" t="s">
        <v>5</v>
      </c>
      <c r="M6" s="87" t="s">
        <v>4</v>
      </c>
      <c r="N6" s="87" t="s">
        <v>5</v>
      </c>
    </row>
    <row r="7" spans="1:14" s="9" customFormat="1" x14ac:dyDescent="0.3">
      <c r="A7" s="36">
        <v>1</v>
      </c>
      <c r="B7" s="37" t="s">
        <v>6</v>
      </c>
      <c r="C7" s="36">
        <v>1</v>
      </c>
      <c r="D7" s="36">
        <v>1</v>
      </c>
      <c r="E7" s="39">
        <v>3656000</v>
      </c>
      <c r="F7" s="39">
        <v>876495</v>
      </c>
      <c r="G7" s="38">
        <v>742541.59</v>
      </c>
      <c r="H7" s="39">
        <v>876495</v>
      </c>
      <c r="I7" s="38">
        <v>859635.95</v>
      </c>
      <c r="J7" s="39">
        <v>876495</v>
      </c>
      <c r="K7" s="39">
        <f>SUM(F7,H7,J7)</f>
        <v>2629485</v>
      </c>
      <c r="L7" s="38">
        <f>SUM(G7,I7)</f>
        <v>1602177.54</v>
      </c>
      <c r="M7" s="38">
        <f>(K7*100)/E7</f>
        <v>71.922456236323853</v>
      </c>
      <c r="N7" s="38">
        <f>(L7*100)/E7</f>
        <v>43.823236870897155</v>
      </c>
    </row>
    <row r="8" spans="1:14" x14ac:dyDescent="0.3">
      <c r="A8" s="26">
        <v>1.1000000000000001</v>
      </c>
      <c r="B8" s="27" t="s">
        <v>8</v>
      </c>
      <c r="C8" s="26">
        <v>1</v>
      </c>
      <c r="D8" s="26">
        <v>1</v>
      </c>
      <c r="E8" s="30">
        <v>3656000</v>
      </c>
      <c r="F8" s="30">
        <v>876495</v>
      </c>
      <c r="G8" s="28">
        <v>742541.59</v>
      </c>
      <c r="H8" s="30">
        <v>876495</v>
      </c>
      <c r="I8" s="28">
        <v>859635.95</v>
      </c>
      <c r="J8" s="30">
        <v>876495</v>
      </c>
      <c r="K8" s="30">
        <f t="shared" ref="K8:K9" si="0">SUM(F8,H8,J8)</f>
        <v>2629485</v>
      </c>
      <c r="L8" s="28">
        <f t="shared" ref="L8:L9" si="1">SUM(G8,I8)</f>
        <v>1602177.54</v>
      </c>
      <c r="M8" s="28">
        <f t="shared" ref="M8:M9" si="2">(K8*100)/E8</f>
        <v>71.922456236323853</v>
      </c>
      <c r="N8" s="28">
        <f t="shared" ref="N8:N9" si="3">(L8*100)/E8</f>
        <v>43.823236870897155</v>
      </c>
    </row>
    <row r="9" spans="1:14" s="9" customFormat="1" x14ac:dyDescent="0.3">
      <c r="A9" s="98" t="s">
        <v>95</v>
      </c>
      <c r="B9" s="98"/>
      <c r="C9" s="86">
        <v>1</v>
      </c>
      <c r="D9" s="86">
        <v>1</v>
      </c>
      <c r="E9" s="31">
        <v>3656000</v>
      </c>
      <c r="F9" s="31">
        <f>F8</f>
        <v>876495</v>
      </c>
      <c r="G9" s="29">
        <f t="shared" ref="G9:J9" si="4">G8</f>
        <v>742541.59</v>
      </c>
      <c r="H9" s="31">
        <f t="shared" si="4"/>
        <v>876495</v>
      </c>
      <c r="I9" s="29">
        <f t="shared" si="4"/>
        <v>859635.95</v>
      </c>
      <c r="J9" s="31">
        <f t="shared" si="4"/>
        <v>876495</v>
      </c>
      <c r="K9" s="31">
        <f t="shared" si="0"/>
        <v>2629485</v>
      </c>
      <c r="L9" s="29">
        <f t="shared" si="1"/>
        <v>1602177.54</v>
      </c>
      <c r="M9" s="29">
        <f t="shared" si="2"/>
        <v>71.922456236323853</v>
      </c>
      <c r="N9" s="29">
        <f t="shared" si="3"/>
        <v>43.823236870897155</v>
      </c>
    </row>
  </sheetData>
  <mergeCells count="14">
    <mergeCell ref="J4:J5"/>
    <mergeCell ref="K4:L5"/>
    <mergeCell ref="M4:N5"/>
    <mergeCell ref="A9:B9"/>
    <mergeCell ref="A1:N1"/>
    <mergeCell ref="A2:N2"/>
    <mergeCell ref="A3:N3"/>
    <mergeCell ref="A4:A6"/>
    <mergeCell ref="B4:B6"/>
    <mergeCell ref="C4:C6"/>
    <mergeCell ref="D4:D6"/>
    <mergeCell ref="E4:E6"/>
    <mergeCell ref="F4:G5"/>
    <mergeCell ref="H4:I5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แผ่นดิน (รอง) (สรุป)</vt:lpstr>
      <vt:lpstr>แผ่นดิน (รอง)</vt:lpstr>
      <vt:lpstr>เงินรายได้ (รอง) (สรุป)</vt:lpstr>
      <vt:lpstr>เงินรายได้ (รอง)</vt:lpstr>
      <vt:lpstr>ภูพานเพลช (รอง)</vt:lpstr>
      <vt:lpstr>'เงินรายได้ (รอง)'!Print_Area</vt:lpstr>
      <vt:lpstr>'เงินรายได้ (รอง) (สรุป)'!Print_Area</vt:lpstr>
      <vt:lpstr>'แผ่นดิน (รอง)'!Print_Area</vt:lpstr>
      <vt:lpstr>'แผ่นดิน (รอง) (สรุป)'!Print_Area</vt:lpstr>
      <vt:lpstr>'เงินรายได้ (รอง)'!Print_Titles</vt:lpstr>
      <vt:lpstr>'เงินรายได้ (รอง) (สรุป)'!Print_Titles</vt:lpstr>
      <vt:lpstr>'แผ่นดิน (รอง)'!Print_Titles</vt:lpstr>
      <vt:lpstr>'แผ่นดิน (รอง) (สรุป)'!Print_Titles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2017-04-21T01:50:56Z</cp:lastPrinted>
  <dcterms:created xsi:type="dcterms:W3CDTF">2017-01-16T10:31:04Z</dcterms:created>
  <dcterms:modified xsi:type="dcterms:W3CDTF">2017-04-21T01:54:14Z</dcterms:modified>
</cp:coreProperties>
</file>